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<sst xmlns="http://schemas.openxmlformats.org/spreadsheetml/2006/main" count="155" uniqueCount="34">
  <si>
    <t>TT</t>
  </si>
  <si>
    <t>Môn</t>
  </si>
  <si>
    <t>Điểm từ 8,0</t>
  </si>
  <si>
    <t>đến 10,0</t>
  </si>
  <si>
    <t>Điểm từ 5,0</t>
  </si>
  <si>
    <t>SL</t>
  </si>
  <si>
    <t>Ngữ văn</t>
  </si>
  <si>
    <t>Lịch sử</t>
  </si>
  <si>
    <t>Địa lý</t>
  </si>
  <si>
    <t>Toán</t>
  </si>
  <si>
    <t>Vật lý</t>
  </si>
  <si>
    <t>Hóa học</t>
  </si>
  <si>
    <t>Sinh học</t>
  </si>
  <si>
    <t>Tiếng Anh</t>
  </si>
  <si>
    <t>Cộng</t>
  </si>
  <si>
    <t xml:space="preserve">1/- Khối: 6                    </t>
  </si>
  <si>
    <t xml:space="preserve">2/Khối: 7                    </t>
  </si>
  <si>
    <t xml:space="preserve">3/- Khối: 8                    </t>
  </si>
  <si>
    <t xml:space="preserve">4/- Khối: 9                    </t>
  </si>
  <si>
    <t>Điểm từ 0,0</t>
  </si>
  <si>
    <t>TS HS dự kiểm tra</t>
  </si>
  <si>
    <t>%</t>
  </si>
  <si>
    <t>đến 9,9</t>
  </si>
  <si>
    <t>Điểm từ 6,5</t>
  </si>
  <si>
    <t>đến dưới 8,0</t>
  </si>
  <si>
    <t xml:space="preserve"> đến dưới 6,5</t>
  </si>
  <si>
    <t>đến dưới 5,0</t>
  </si>
  <si>
    <t>Điểm 10,0</t>
  </si>
  <si>
    <t>GDCD</t>
  </si>
  <si>
    <t>THỦ TRƯỞNG ĐƠN VỊ</t>
  </si>
  <si>
    <t>* Nhập chữ vào các ô có màu đỏ</t>
  </si>
  <si>
    <t>* Nhập số liệu vào các cột có màu xanh</t>
  </si>
  <si>
    <t>Trường THCS Thạnh Trị</t>
  </si>
  <si>
    <t>Kết quả kiểm tra học kỳ 1 năm học: 2020-2021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</si>
</sst>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48">
    <font>
      <sz val="13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u val="single"/>
      <sz val="13"/>
      <color indexed="12"/>
      <name val="Times New Roman"/>
      <family val="0"/>
    </font>
    <font>
      <u val="single"/>
      <sz val="13"/>
      <color indexed="36"/>
      <name val="Times New Roman"/>
      <family val="0"/>
    </font>
    <font>
      <b/>
      <sz val="13"/>
      <color indexed="10"/>
      <name val="Times New Roman"/>
      <family val="1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justify" vertical="top" wrapText="1"/>
      <protection locked="0"/>
    </xf>
    <xf numFmtId="0" fontId="3" fillId="0" borderId="13" xfId="0" applyFont="1" applyBorder="1" applyAlignment="1" applyProtection="1">
      <alignment horizontal="justify" vertical="top" wrapText="1"/>
      <protection hidden="1"/>
    </xf>
    <xf numFmtId="0" fontId="3" fillId="33" borderId="13" xfId="0" applyFont="1" applyFill="1" applyBorder="1" applyAlignment="1" applyProtection="1">
      <alignment horizontal="justify" vertical="top" wrapText="1"/>
      <protection locked="0"/>
    </xf>
    <xf numFmtId="178" fontId="3" fillId="0" borderId="13" xfId="0" applyNumberFormat="1" applyFont="1" applyBorder="1" applyAlignment="1" applyProtection="1">
      <alignment horizontal="justify" vertical="top" wrapText="1"/>
      <protection hidden="1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justify" vertical="top" wrapText="1"/>
      <protection locked="0"/>
    </xf>
    <xf numFmtId="0" fontId="3" fillId="0" borderId="14" xfId="0" applyFont="1" applyBorder="1" applyAlignment="1" applyProtection="1">
      <alignment horizontal="justify" vertical="top" wrapText="1"/>
      <protection hidden="1"/>
    </xf>
    <xf numFmtId="0" fontId="3" fillId="33" borderId="14" xfId="0" applyFont="1" applyFill="1" applyBorder="1" applyAlignment="1" applyProtection="1">
      <alignment horizontal="justify" vertical="top" wrapText="1"/>
      <protection locked="0"/>
    </xf>
    <xf numFmtId="178" fontId="3" fillId="0" borderId="14" xfId="0" applyNumberFormat="1" applyFont="1" applyBorder="1" applyAlignment="1" applyProtection="1">
      <alignment horizontal="justify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justify" vertical="top" wrapText="1"/>
      <protection locked="0"/>
    </xf>
    <xf numFmtId="0" fontId="3" fillId="0" borderId="15" xfId="0" applyFont="1" applyBorder="1" applyAlignment="1" applyProtection="1">
      <alignment horizontal="justify" vertical="top" wrapText="1"/>
      <protection hidden="1"/>
    </xf>
    <xf numFmtId="0" fontId="3" fillId="33" borderId="15" xfId="0" applyFont="1" applyFill="1" applyBorder="1" applyAlignment="1" applyProtection="1">
      <alignment horizontal="justify" vertical="top" wrapText="1"/>
      <protection locked="0"/>
    </xf>
    <xf numFmtId="178" fontId="3" fillId="0" borderId="15" xfId="0" applyNumberFormat="1" applyFont="1" applyBorder="1" applyAlignment="1" applyProtection="1">
      <alignment horizontal="justify" vertical="top" wrapText="1"/>
      <protection hidden="1"/>
    </xf>
    <xf numFmtId="0" fontId="13" fillId="0" borderId="0" xfId="0" applyFont="1" applyAlignment="1" applyProtection="1">
      <alignment/>
      <protection locked="0"/>
    </xf>
    <xf numFmtId="0" fontId="13" fillId="34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34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PageLayoutView="0" workbookViewId="0" topLeftCell="A1">
      <selection activeCell="R9" sqref="R9"/>
    </sheetView>
  </sheetViews>
  <sheetFormatPr defaultColWidth="8.88671875" defaultRowHeight="16.5"/>
  <cols>
    <col min="1" max="1" width="4.6640625" style="3" customWidth="1"/>
    <col min="2" max="2" width="8.88671875" style="3" customWidth="1"/>
    <col min="3" max="3" width="6.10546875" style="3" customWidth="1"/>
    <col min="4" max="4" width="5.10546875" style="3" customWidth="1"/>
    <col min="5" max="5" width="4.99609375" style="3" customWidth="1"/>
    <col min="6" max="7" width="5.6640625" style="3" customWidth="1"/>
    <col min="8" max="8" width="5.4453125" style="3" customWidth="1"/>
    <col min="9" max="9" width="5.5546875" style="3" customWidth="1"/>
    <col min="10" max="10" width="5.6640625" style="3" customWidth="1"/>
    <col min="11" max="11" width="4.77734375" style="3" customWidth="1"/>
    <col min="12" max="12" width="5.77734375" style="3" customWidth="1"/>
    <col min="13" max="13" width="5.4453125" style="3" customWidth="1"/>
    <col min="14" max="14" width="4.88671875" style="3" customWidth="1"/>
    <col min="15" max="15" width="4.5546875" style="3" customWidth="1"/>
    <col min="16" max="16384" width="8.88671875" style="3" customWidth="1"/>
  </cols>
  <sheetData>
    <row r="1" spans="1:21" ht="39.75" customHeight="1">
      <c r="A1" s="1" t="s">
        <v>32</v>
      </c>
      <c r="B1" s="2"/>
      <c r="P1" s="31" t="s">
        <v>30</v>
      </c>
      <c r="Q1" s="31"/>
      <c r="R1" s="31"/>
      <c r="S1" s="31"/>
      <c r="T1" s="31"/>
      <c r="U1" s="31"/>
    </row>
    <row r="2" spans="1:21" ht="33" customHeight="1">
      <c r="A2" s="34" t="s">
        <v>33</v>
      </c>
      <c r="B2" s="34"/>
      <c r="C2" s="34"/>
      <c r="D2" s="34"/>
      <c r="E2" s="34"/>
      <c r="F2" s="34"/>
      <c r="G2" s="34"/>
      <c r="H2" s="34"/>
      <c r="I2" s="34"/>
      <c r="P2" s="31" t="s">
        <v>31</v>
      </c>
      <c r="Q2" s="31"/>
      <c r="R2" s="31"/>
      <c r="S2" s="31"/>
      <c r="T2" s="31"/>
      <c r="U2" s="28"/>
    </row>
    <row r="3" spans="1:2" ht="24" customHeight="1">
      <c r="A3" s="4" t="s">
        <v>15</v>
      </c>
      <c r="B3" s="4"/>
    </row>
    <row r="4" spans="1:15" ht="18.75" customHeight="1">
      <c r="A4" s="37" t="s">
        <v>0</v>
      </c>
      <c r="B4" s="38" t="s">
        <v>1</v>
      </c>
      <c r="C4" s="41" t="s">
        <v>20</v>
      </c>
      <c r="D4" s="35" t="s">
        <v>2</v>
      </c>
      <c r="E4" s="35"/>
      <c r="F4" s="35" t="s">
        <v>23</v>
      </c>
      <c r="G4" s="35"/>
      <c r="H4" s="43" t="s">
        <v>4</v>
      </c>
      <c r="I4" s="44"/>
      <c r="J4" s="35" t="s">
        <v>19</v>
      </c>
      <c r="K4" s="35"/>
      <c r="L4" s="35" t="s">
        <v>4</v>
      </c>
      <c r="M4" s="35"/>
      <c r="N4" s="42" t="s">
        <v>27</v>
      </c>
      <c r="O4" s="42"/>
    </row>
    <row r="5" spans="1:15" ht="16.5">
      <c r="A5" s="37"/>
      <c r="B5" s="39"/>
      <c r="C5" s="41"/>
      <c r="D5" s="36" t="s">
        <v>3</v>
      </c>
      <c r="E5" s="36"/>
      <c r="F5" s="36" t="s">
        <v>24</v>
      </c>
      <c r="G5" s="36"/>
      <c r="H5" s="45" t="s">
        <v>25</v>
      </c>
      <c r="I5" s="46"/>
      <c r="J5" s="36" t="s">
        <v>26</v>
      </c>
      <c r="K5" s="36"/>
      <c r="L5" s="36" t="s">
        <v>22</v>
      </c>
      <c r="M5" s="36"/>
      <c r="N5" s="42"/>
      <c r="O5" s="42"/>
    </row>
    <row r="6" spans="1:15" ht="25.5" customHeight="1">
      <c r="A6" s="37"/>
      <c r="B6" s="40"/>
      <c r="C6" s="41"/>
      <c r="D6" s="5" t="s">
        <v>5</v>
      </c>
      <c r="E6" s="5" t="s">
        <v>21</v>
      </c>
      <c r="F6" s="5" t="s">
        <v>5</v>
      </c>
      <c r="G6" s="5" t="s">
        <v>21</v>
      </c>
      <c r="H6" s="5" t="s">
        <v>5</v>
      </c>
      <c r="I6" s="5" t="s">
        <v>21</v>
      </c>
      <c r="J6" s="5" t="s">
        <v>5</v>
      </c>
      <c r="K6" s="5" t="s">
        <v>21</v>
      </c>
      <c r="L6" s="5" t="s">
        <v>5</v>
      </c>
      <c r="M6" s="5" t="s">
        <v>21</v>
      </c>
      <c r="N6" s="5" t="s">
        <v>5</v>
      </c>
      <c r="O6" s="6" t="s">
        <v>21</v>
      </c>
    </row>
    <row r="7" spans="1:15" ht="16.5">
      <c r="A7" s="12">
        <v>1</v>
      </c>
      <c r="B7" s="13" t="s">
        <v>6</v>
      </c>
      <c r="C7" s="14">
        <f>SUM(D7+F7+H7+J7)</f>
        <v>153</v>
      </c>
      <c r="D7" s="15">
        <v>15</v>
      </c>
      <c r="E7" s="16">
        <f>D7/C7*100</f>
        <v>9.803921568627452</v>
      </c>
      <c r="F7" s="15">
        <v>21</v>
      </c>
      <c r="G7" s="16">
        <f>F7/C7*100</f>
        <v>13.725490196078432</v>
      </c>
      <c r="H7" s="15">
        <v>69</v>
      </c>
      <c r="I7" s="16">
        <f>H7/C7*100</f>
        <v>45.09803921568628</v>
      </c>
      <c r="J7" s="15">
        <v>48</v>
      </c>
      <c r="K7" s="14">
        <f>J7/C7*100</f>
        <v>31.372549019607842</v>
      </c>
      <c r="L7" s="14">
        <f>SUM(H7+F7+D7)-N7</f>
        <v>105</v>
      </c>
      <c r="M7" s="16">
        <f>100-(O7+K7)</f>
        <v>68.62745098039215</v>
      </c>
      <c r="N7" s="15">
        <v>0</v>
      </c>
      <c r="O7" s="14">
        <f>N7/C7*100</f>
        <v>0</v>
      </c>
    </row>
    <row r="8" spans="1:15" ht="16.5">
      <c r="A8" s="17">
        <v>2</v>
      </c>
      <c r="B8" s="18" t="s">
        <v>7</v>
      </c>
      <c r="C8" s="19">
        <f aca="true" t="shared" si="0" ref="C8:C15">SUM(D8+F8+H8+J8)</f>
        <v>153</v>
      </c>
      <c r="D8" s="20">
        <v>110</v>
      </c>
      <c r="E8" s="21">
        <f aca="true" t="shared" si="1" ref="E8:E15">D8/C8*100</f>
        <v>71.89542483660131</v>
      </c>
      <c r="F8" s="20">
        <v>39</v>
      </c>
      <c r="G8" s="21">
        <f aca="true" t="shared" si="2" ref="G8:G15">F8/C8*100</f>
        <v>25.49019607843137</v>
      </c>
      <c r="H8" s="20">
        <v>4</v>
      </c>
      <c r="I8" s="21">
        <f aca="true" t="shared" si="3" ref="I8:I15">H8/C8*100</f>
        <v>2.6143790849673203</v>
      </c>
      <c r="J8" s="20"/>
      <c r="K8" s="19">
        <f aca="true" t="shared" si="4" ref="K8:K15">J8/C8*100</f>
        <v>0</v>
      </c>
      <c r="L8" s="19">
        <f aca="true" t="shared" si="5" ref="L8:L15">SUM(H8+F8+D8)-N8</f>
        <v>151</v>
      </c>
      <c r="M8" s="21">
        <f aca="true" t="shared" si="6" ref="M8:M15">100-(O8+K8)</f>
        <v>98.69281045751634</v>
      </c>
      <c r="N8" s="20">
        <v>2</v>
      </c>
      <c r="O8" s="19">
        <f aca="true" t="shared" si="7" ref="O8:O15">N8/C8*100</f>
        <v>1.3071895424836601</v>
      </c>
    </row>
    <row r="9" spans="1:15" ht="16.5">
      <c r="A9" s="17">
        <v>3</v>
      </c>
      <c r="B9" s="18" t="s">
        <v>8</v>
      </c>
      <c r="C9" s="19">
        <f t="shared" si="0"/>
        <v>153</v>
      </c>
      <c r="D9" s="20">
        <v>41</v>
      </c>
      <c r="E9" s="21">
        <f t="shared" si="1"/>
        <v>26.797385620915033</v>
      </c>
      <c r="F9" s="20">
        <v>22</v>
      </c>
      <c r="G9" s="21">
        <f t="shared" si="2"/>
        <v>14.37908496732026</v>
      </c>
      <c r="H9" s="20">
        <v>50</v>
      </c>
      <c r="I9" s="21">
        <f t="shared" si="3"/>
        <v>32.6797385620915</v>
      </c>
      <c r="J9" s="20">
        <v>40</v>
      </c>
      <c r="K9" s="19">
        <f t="shared" si="4"/>
        <v>26.143790849673206</v>
      </c>
      <c r="L9" s="19">
        <f t="shared" si="5"/>
        <v>113</v>
      </c>
      <c r="M9" s="21">
        <f t="shared" si="6"/>
        <v>73.85620915032679</v>
      </c>
      <c r="N9" s="20">
        <v>0</v>
      </c>
      <c r="O9" s="19">
        <f t="shared" si="7"/>
        <v>0</v>
      </c>
    </row>
    <row r="10" spans="1:15" ht="16.5">
      <c r="A10" s="17">
        <v>4</v>
      </c>
      <c r="B10" s="18" t="s">
        <v>9</v>
      </c>
      <c r="C10" s="19">
        <f t="shared" si="0"/>
        <v>153</v>
      </c>
      <c r="D10" s="20">
        <v>52</v>
      </c>
      <c r="E10" s="21">
        <f t="shared" si="1"/>
        <v>33.98692810457516</v>
      </c>
      <c r="F10" s="20">
        <v>16</v>
      </c>
      <c r="G10" s="21">
        <f t="shared" si="2"/>
        <v>10.457516339869281</v>
      </c>
      <c r="H10" s="20">
        <v>58</v>
      </c>
      <c r="I10" s="21">
        <f t="shared" si="3"/>
        <v>37.908496732026144</v>
      </c>
      <c r="J10" s="20">
        <v>27</v>
      </c>
      <c r="K10" s="19">
        <f t="shared" si="4"/>
        <v>17.647058823529413</v>
      </c>
      <c r="L10" s="19">
        <f t="shared" si="5"/>
        <v>111</v>
      </c>
      <c r="M10" s="21">
        <f t="shared" si="6"/>
        <v>72.54901960784314</v>
      </c>
      <c r="N10" s="20">
        <v>15</v>
      </c>
      <c r="O10" s="19">
        <f t="shared" si="7"/>
        <v>9.803921568627452</v>
      </c>
    </row>
    <row r="11" spans="1:15" ht="16.5">
      <c r="A11" s="17">
        <v>5</v>
      </c>
      <c r="B11" s="18" t="s">
        <v>10</v>
      </c>
      <c r="C11" s="19">
        <f t="shared" si="0"/>
        <v>153</v>
      </c>
      <c r="D11" s="20">
        <v>27</v>
      </c>
      <c r="E11" s="21">
        <f t="shared" si="1"/>
        <v>17.647058823529413</v>
      </c>
      <c r="F11" s="20">
        <v>37</v>
      </c>
      <c r="G11" s="21">
        <f t="shared" si="2"/>
        <v>24.18300653594771</v>
      </c>
      <c r="H11" s="20">
        <v>67</v>
      </c>
      <c r="I11" s="21">
        <f t="shared" si="3"/>
        <v>43.790849673202615</v>
      </c>
      <c r="J11" s="20">
        <v>22</v>
      </c>
      <c r="K11" s="19">
        <f>J11/C11*100</f>
        <v>14.37908496732026</v>
      </c>
      <c r="L11" s="19">
        <f t="shared" si="5"/>
        <v>129</v>
      </c>
      <c r="M11" s="21">
        <f t="shared" si="6"/>
        <v>84.31372549019608</v>
      </c>
      <c r="N11" s="20">
        <v>2</v>
      </c>
      <c r="O11" s="19">
        <f t="shared" si="7"/>
        <v>1.3071895424836601</v>
      </c>
    </row>
    <row r="12" spans="1:15" ht="16.5">
      <c r="A12" s="17">
        <v>6</v>
      </c>
      <c r="B12" s="18" t="s">
        <v>11</v>
      </c>
      <c r="C12" s="19">
        <f t="shared" si="0"/>
        <v>0</v>
      </c>
      <c r="D12" s="20">
        <v>0</v>
      </c>
      <c r="E12" s="21" t="e">
        <f t="shared" si="1"/>
        <v>#DIV/0!</v>
      </c>
      <c r="F12" s="20">
        <v>0</v>
      </c>
      <c r="G12" s="21" t="e">
        <f t="shared" si="2"/>
        <v>#DIV/0!</v>
      </c>
      <c r="H12" s="20">
        <v>0</v>
      </c>
      <c r="I12" s="21" t="e">
        <f t="shared" si="3"/>
        <v>#DIV/0!</v>
      </c>
      <c r="J12" s="20">
        <v>0</v>
      </c>
      <c r="K12" s="19" t="e">
        <f t="shared" si="4"/>
        <v>#DIV/0!</v>
      </c>
      <c r="L12" s="19">
        <f t="shared" si="5"/>
        <v>0</v>
      </c>
      <c r="M12" s="21" t="e">
        <f t="shared" si="6"/>
        <v>#DIV/0!</v>
      </c>
      <c r="N12" s="20">
        <v>0</v>
      </c>
      <c r="O12" s="19" t="e">
        <f t="shared" si="7"/>
        <v>#DIV/0!</v>
      </c>
    </row>
    <row r="13" spans="1:15" ht="16.5">
      <c r="A13" s="17">
        <v>7</v>
      </c>
      <c r="B13" s="18" t="s">
        <v>12</v>
      </c>
      <c r="C13" s="19">
        <f t="shared" si="0"/>
        <v>153</v>
      </c>
      <c r="D13" s="20">
        <v>79</v>
      </c>
      <c r="E13" s="21">
        <f t="shared" si="1"/>
        <v>51.633986928104584</v>
      </c>
      <c r="F13" s="20">
        <v>30</v>
      </c>
      <c r="G13" s="21">
        <f t="shared" si="2"/>
        <v>19.607843137254903</v>
      </c>
      <c r="H13" s="20">
        <v>38</v>
      </c>
      <c r="I13" s="21">
        <f t="shared" si="3"/>
        <v>24.836601307189543</v>
      </c>
      <c r="J13" s="20">
        <v>6</v>
      </c>
      <c r="K13" s="19">
        <f t="shared" si="4"/>
        <v>3.9215686274509802</v>
      </c>
      <c r="L13" s="19">
        <f t="shared" si="5"/>
        <v>122</v>
      </c>
      <c r="M13" s="21">
        <f t="shared" si="6"/>
        <v>79.73856209150327</v>
      </c>
      <c r="N13" s="20">
        <v>25</v>
      </c>
      <c r="O13" s="19">
        <f t="shared" si="7"/>
        <v>16.33986928104575</v>
      </c>
    </row>
    <row r="14" spans="1:15" ht="16.5">
      <c r="A14" s="17">
        <v>8</v>
      </c>
      <c r="B14" s="18" t="s">
        <v>13</v>
      </c>
      <c r="C14" s="19">
        <f t="shared" si="0"/>
        <v>153</v>
      </c>
      <c r="D14" s="20">
        <v>26</v>
      </c>
      <c r="E14" s="21">
        <f t="shared" si="1"/>
        <v>16.99346405228758</v>
      </c>
      <c r="F14" s="20">
        <v>10</v>
      </c>
      <c r="G14" s="21">
        <f t="shared" si="2"/>
        <v>6.535947712418301</v>
      </c>
      <c r="H14" s="20">
        <v>63</v>
      </c>
      <c r="I14" s="21">
        <f t="shared" si="3"/>
        <v>41.17647058823529</v>
      </c>
      <c r="J14" s="20">
        <v>54</v>
      </c>
      <c r="K14" s="19">
        <f t="shared" si="4"/>
        <v>35.294117647058826</v>
      </c>
      <c r="L14" s="19">
        <f t="shared" si="5"/>
        <v>97</v>
      </c>
      <c r="M14" s="21">
        <f t="shared" si="6"/>
        <v>63.39869281045751</v>
      </c>
      <c r="N14" s="20">
        <v>2</v>
      </c>
      <c r="O14" s="19">
        <f t="shared" si="7"/>
        <v>1.3071895424836601</v>
      </c>
    </row>
    <row r="15" spans="1:15" ht="16.5">
      <c r="A15" s="22">
        <v>9</v>
      </c>
      <c r="B15" s="23" t="s">
        <v>28</v>
      </c>
      <c r="C15" s="24">
        <f t="shared" si="0"/>
        <v>153</v>
      </c>
      <c r="D15" s="25">
        <v>59</v>
      </c>
      <c r="E15" s="26">
        <f t="shared" si="1"/>
        <v>38.56209150326798</v>
      </c>
      <c r="F15" s="25">
        <v>49</v>
      </c>
      <c r="G15" s="26">
        <f t="shared" si="2"/>
        <v>32.02614379084967</v>
      </c>
      <c r="H15" s="25">
        <v>39</v>
      </c>
      <c r="I15" s="26">
        <f t="shared" si="3"/>
        <v>25.49019607843137</v>
      </c>
      <c r="J15" s="25">
        <v>6</v>
      </c>
      <c r="K15" s="24">
        <f t="shared" si="4"/>
        <v>3.9215686274509802</v>
      </c>
      <c r="L15" s="24">
        <f t="shared" si="5"/>
        <v>146</v>
      </c>
      <c r="M15" s="26">
        <f t="shared" si="6"/>
        <v>95.42483660130719</v>
      </c>
      <c r="N15" s="25">
        <v>1</v>
      </c>
      <c r="O15" s="24">
        <f t="shared" si="7"/>
        <v>0.6535947712418301</v>
      </c>
    </row>
    <row r="16" spans="1:15" ht="16.5">
      <c r="A16" s="33" t="s">
        <v>14</v>
      </c>
      <c r="B16" s="3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8" spans="1:2" ht="29.25" customHeight="1">
      <c r="A18" s="4" t="s">
        <v>16</v>
      </c>
      <c r="B18" s="4"/>
    </row>
    <row r="19" spans="1:15" ht="18.75" customHeight="1">
      <c r="A19" s="37" t="s">
        <v>0</v>
      </c>
      <c r="B19" s="38" t="s">
        <v>1</v>
      </c>
      <c r="C19" s="41" t="s">
        <v>20</v>
      </c>
      <c r="D19" s="35" t="s">
        <v>2</v>
      </c>
      <c r="E19" s="35"/>
      <c r="F19" s="35" t="s">
        <v>23</v>
      </c>
      <c r="G19" s="35"/>
      <c r="H19" s="43" t="s">
        <v>4</v>
      </c>
      <c r="I19" s="44"/>
      <c r="J19" s="35" t="s">
        <v>19</v>
      </c>
      <c r="K19" s="35"/>
      <c r="L19" s="35" t="s">
        <v>4</v>
      </c>
      <c r="M19" s="35"/>
      <c r="N19" s="42" t="s">
        <v>27</v>
      </c>
      <c r="O19" s="42"/>
    </row>
    <row r="20" spans="1:15" ht="16.5">
      <c r="A20" s="37"/>
      <c r="B20" s="39"/>
      <c r="C20" s="41"/>
      <c r="D20" s="36" t="s">
        <v>3</v>
      </c>
      <c r="E20" s="36"/>
      <c r="F20" s="36" t="s">
        <v>24</v>
      </c>
      <c r="G20" s="36"/>
      <c r="H20" s="45" t="s">
        <v>25</v>
      </c>
      <c r="I20" s="46"/>
      <c r="J20" s="36" t="s">
        <v>26</v>
      </c>
      <c r="K20" s="36"/>
      <c r="L20" s="36" t="s">
        <v>22</v>
      </c>
      <c r="M20" s="36"/>
      <c r="N20" s="42"/>
      <c r="O20" s="42"/>
    </row>
    <row r="21" spans="1:15" ht="25.5" customHeight="1">
      <c r="A21" s="37"/>
      <c r="B21" s="40"/>
      <c r="C21" s="41"/>
      <c r="D21" s="5" t="s">
        <v>5</v>
      </c>
      <c r="E21" s="5" t="s">
        <v>21</v>
      </c>
      <c r="F21" s="5" t="s">
        <v>5</v>
      </c>
      <c r="G21" s="5" t="s">
        <v>21</v>
      </c>
      <c r="H21" s="5" t="s">
        <v>5</v>
      </c>
      <c r="I21" s="5" t="s">
        <v>21</v>
      </c>
      <c r="J21" s="5" t="s">
        <v>5</v>
      </c>
      <c r="K21" s="5" t="s">
        <v>21</v>
      </c>
      <c r="L21" s="5" t="s">
        <v>5</v>
      </c>
      <c r="M21" s="5" t="s">
        <v>21</v>
      </c>
      <c r="N21" s="5" t="s">
        <v>5</v>
      </c>
      <c r="O21" s="6" t="s">
        <v>21</v>
      </c>
    </row>
    <row r="22" spans="1:15" ht="16.5">
      <c r="A22" s="12">
        <v>1</v>
      </c>
      <c r="B22" s="13" t="s">
        <v>6</v>
      </c>
      <c r="C22" s="14">
        <f aca="true" t="shared" si="8" ref="C22:C30">SUM(D22+F22+H22+J22)</f>
        <v>129</v>
      </c>
      <c r="D22" s="15">
        <v>16</v>
      </c>
      <c r="E22" s="16">
        <f>D22/C22*100</f>
        <v>12.4031007751938</v>
      </c>
      <c r="F22" s="15">
        <v>30</v>
      </c>
      <c r="G22" s="16">
        <f>F22/C22*100</f>
        <v>23.25581395348837</v>
      </c>
      <c r="H22" s="15">
        <v>65</v>
      </c>
      <c r="I22" s="16">
        <f>H22/C22*100</f>
        <v>50.3875968992248</v>
      </c>
      <c r="J22" s="15">
        <v>18</v>
      </c>
      <c r="K22" s="14">
        <f>J22/C22*100</f>
        <v>13.953488372093023</v>
      </c>
      <c r="L22" s="14">
        <f>SUM(H22+F22+D22)-N22</f>
        <v>111</v>
      </c>
      <c r="M22" s="16">
        <f>100-(O22+K22)</f>
        <v>86.04651162790698</v>
      </c>
      <c r="N22" s="15">
        <v>0</v>
      </c>
      <c r="O22" s="14">
        <f>N22/C22*100</f>
        <v>0</v>
      </c>
    </row>
    <row r="23" spans="1:15" ht="16.5">
      <c r="A23" s="17">
        <v>2</v>
      </c>
      <c r="B23" s="18" t="s">
        <v>7</v>
      </c>
      <c r="C23" s="19">
        <f t="shared" si="8"/>
        <v>129</v>
      </c>
      <c r="D23" s="20">
        <v>25</v>
      </c>
      <c r="E23" s="21">
        <f aca="true" t="shared" si="9" ref="E23:E30">D23/C23*100</f>
        <v>19.379844961240313</v>
      </c>
      <c r="F23" s="20">
        <v>24</v>
      </c>
      <c r="G23" s="21">
        <f aca="true" t="shared" si="10" ref="G23:G30">F23/C23*100</f>
        <v>18.6046511627907</v>
      </c>
      <c r="H23" s="20">
        <v>52</v>
      </c>
      <c r="I23" s="21">
        <f aca="true" t="shared" si="11" ref="I23:I30">H23/C23*100</f>
        <v>40.310077519379846</v>
      </c>
      <c r="J23" s="20">
        <v>28</v>
      </c>
      <c r="K23" s="19">
        <f aca="true" t="shared" si="12" ref="K23:K30">J23/C23*100</f>
        <v>21.705426356589147</v>
      </c>
      <c r="L23" s="19">
        <f aca="true" t="shared" si="13" ref="L23:L30">SUM(H23+F23+D23)-N23</f>
        <v>101</v>
      </c>
      <c r="M23" s="21">
        <f aca="true" t="shared" si="14" ref="M23:M30">100-(O23+K23)</f>
        <v>78.29457364341086</v>
      </c>
      <c r="N23" s="20">
        <v>0</v>
      </c>
      <c r="O23" s="19">
        <f aca="true" t="shared" si="15" ref="O23:O30">N23/C23*100</f>
        <v>0</v>
      </c>
    </row>
    <row r="24" spans="1:15" ht="16.5">
      <c r="A24" s="17">
        <v>3</v>
      </c>
      <c r="B24" s="18" t="s">
        <v>8</v>
      </c>
      <c r="C24" s="19">
        <f t="shared" si="8"/>
        <v>129</v>
      </c>
      <c r="D24" s="20">
        <v>43</v>
      </c>
      <c r="E24" s="21">
        <f t="shared" si="9"/>
        <v>33.33333333333333</v>
      </c>
      <c r="F24" s="20">
        <v>26</v>
      </c>
      <c r="G24" s="21">
        <f t="shared" si="10"/>
        <v>20.155038759689923</v>
      </c>
      <c r="H24" s="20">
        <v>33</v>
      </c>
      <c r="I24" s="21">
        <f t="shared" si="11"/>
        <v>25.581395348837212</v>
      </c>
      <c r="J24" s="20">
        <v>27</v>
      </c>
      <c r="K24" s="19">
        <f t="shared" si="12"/>
        <v>20.930232558139537</v>
      </c>
      <c r="L24" s="19">
        <f t="shared" si="13"/>
        <v>83</v>
      </c>
      <c r="M24" s="21">
        <f t="shared" si="14"/>
        <v>64.34108527131782</v>
      </c>
      <c r="N24" s="20">
        <v>19</v>
      </c>
      <c r="O24" s="19">
        <f t="shared" si="15"/>
        <v>14.728682170542637</v>
      </c>
    </row>
    <row r="25" spans="1:15" ht="16.5">
      <c r="A25" s="17">
        <v>4</v>
      </c>
      <c r="B25" s="18" t="s">
        <v>9</v>
      </c>
      <c r="C25" s="19">
        <f t="shared" si="8"/>
        <v>129</v>
      </c>
      <c r="D25" s="20">
        <v>31</v>
      </c>
      <c r="E25" s="21">
        <f t="shared" si="9"/>
        <v>24.031007751937985</v>
      </c>
      <c r="F25" s="20">
        <v>22</v>
      </c>
      <c r="G25" s="21">
        <f t="shared" si="10"/>
        <v>17.05426356589147</v>
      </c>
      <c r="H25" s="20">
        <v>44</v>
      </c>
      <c r="I25" s="21">
        <f t="shared" si="11"/>
        <v>34.10852713178294</v>
      </c>
      <c r="J25" s="20">
        <v>32</v>
      </c>
      <c r="K25" s="19">
        <f t="shared" si="12"/>
        <v>24.8062015503876</v>
      </c>
      <c r="L25" s="19">
        <f t="shared" si="13"/>
        <v>91</v>
      </c>
      <c r="M25" s="21">
        <f t="shared" si="14"/>
        <v>70.54263565891472</v>
      </c>
      <c r="N25" s="20">
        <v>6</v>
      </c>
      <c r="O25" s="19">
        <f t="shared" si="15"/>
        <v>4.651162790697675</v>
      </c>
    </row>
    <row r="26" spans="1:15" ht="16.5">
      <c r="A26" s="17">
        <v>5</v>
      </c>
      <c r="B26" s="18" t="s">
        <v>10</v>
      </c>
      <c r="C26" s="19">
        <f t="shared" si="8"/>
        <v>129</v>
      </c>
      <c r="D26" s="20">
        <v>52</v>
      </c>
      <c r="E26" s="21">
        <f t="shared" si="9"/>
        <v>40.310077519379846</v>
      </c>
      <c r="F26" s="20">
        <v>27</v>
      </c>
      <c r="G26" s="21">
        <f t="shared" si="10"/>
        <v>20.930232558139537</v>
      </c>
      <c r="H26" s="20">
        <v>33</v>
      </c>
      <c r="I26" s="21">
        <f t="shared" si="11"/>
        <v>25.581395348837212</v>
      </c>
      <c r="J26" s="20">
        <v>17</v>
      </c>
      <c r="K26" s="19">
        <f>J26/C26*100</f>
        <v>13.178294573643413</v>
      </c>
      <c r="L26" s="19">
        <f t="shared" si="13"/>
        <v>100</v>
      </c>
      <c r="M26" s="21">
        <f t="shared" si="14"/>
        <v>77.51937984496124</v>
      </c>
      <c r="N26" s="20">
        <v>12</v>
      </c>
      <c r="O26" s="19">
        <f t="shared" si="15"/>
        <v>9.30232558139535</v>
      </c>
    </row>
    <row r="27" spans="1:15" ht="16.5">
      <c r="A27" s="17">
        <v>6</v>
      </c>
      <c r="B27" s="18" t="s">
        <v>11</v>
      </c>
      <c r="C27" s="19">
        <f t="shared" si="8"/>
        <v>0</v>
      </c>
      <c r="D27" s="20">
        <v>0</v>
      </c>
      <c r="E27" s="21" t="e">
        <f t="shared" si="9"/>
        <v>#DIV/0!</v>
      </c>
      <c r="F27" s="20">
        <v>0</v>
      </c>
      <c r="G27" s="21" t="e">
        <f t="shared" si="10"/>
        <v>#DIV/0!</v>
      </c>
      <c r="H27" s="20">
        <v>0</v>
      </c>
      <c r="I27" s="21" t="e">
        <f t="shared" si="11"/>
        <v>#DIV/0!</v>
      </c>
      <c r="J27" s="20">
        <v>0</v>
      </c>
      <c r="K27" s="19" t="e">
        <f t="shared" si="12"/>
        <v>#DIV/0!</v>
      </c>
      <c r="L27" s="19">
        <f t="shared" si="13"/>
        <v>0</v>
      </c>
      <c r="M27" s="21" t="e">
        <f t="shared" si="14"/>
        <v>#DIV/0!</v>
      </c>
      <c r="N27" s="20">
        <v>0</v>
      </c>
      <c r="O27" s="19" t="e">
        <f t="shared" si="15"/>
        <v>#DIV/0!</v>
      </c>
    </row>
    <row r="28" spans="1:15" ht="16.5">
      <c r="A28" s="17">
        <v>7</v>
      </c>
      <c r="B28" s="18" t="s">
        <v>12</v>
      </c>
      <c r="C28" s="19">
        <f t="shared" si="8"/>
        <v>129</v>
      </c>
      <c r="D28" s="20">
        <v>67</v>
      </c>
      <c r="E28" s="21">
        <f t="shared" si="9"/>
        <v>51.93798449612403</v>
      </c>
      <c r="F28" s="20">
        <v>25</v>
      </c>
      <c r="G28" s="21">
        <f t="shared" si="10"/>
        <v>19.379844961240313</v>
      </c>
      <c r="H28" s="20">
        <v>32</v>
      </c>
      <c r="I28" s="21">
        <f t="shared" si="11"/>
        <v>24.8062015503876</v>
      </c>
      <c r="J28" s="20">
        <v>5</v>
      </c>
      <c r="K28" s="19">
        <f t="shared" si="12"/>
        <v>3.875968992248062</v>
      </c>
      <c r="L28" s="19">
        <f t="shared" si="13"/>
        <v>103</v>
      </c>
      <c r="M28" s="21">
        <f t="shared" si="14"/>
        <v>79.84496124031008</v>
      </c>
      <c r="N28" s="20">
        <v>21</v>
      </c>
      <c r="O28" s="19">
        <f t="shared" si="15"/>
        <v>16.27906976744186</v>
      </c>
    </row>
    <row r="29" spans="1:15" ht="16.5">
      <c r="A29" s="17">
        <v>8</v>
      </c>
      <c r="B29" s="18" t="s">
        <v>13</v>
      </c>
      <c r="C29" s="19">
        <f t="shared" si="8"/>
        <v>129</v>
      </c>
      <c r="D29" s="20">
        <v>38</v>
      </c>
      <c r="E29" s="21">
        <f t="shared" si="9"/>
        <v>29.457364341085274</v>
      </c>
      <c r="F29" s="20">
        <v>28</v>
      </c>
      <c r="G29" s="21">
        <f t="shared" si="10"/>
        <v>21.705426356589147</v>
      </c>
      <c r="H29" s="20">
        <v>55</v>
      </c>
      <c r="I29" s="21">
        <f t="shared" si="11"/>
        <v>42.63565891472868</v>
      </c>
      <c r="J29" s="20">
        <v>8</v>
      </c>
      <c r="K29" s="19">
        <f t="shared" si="12"/>
        <v>6.2015503875969</v>
      </c>
      <c r="L29" s="19">
        <f t="shared" si="13"/>
        <v>115</v>
      </c>
      <c r="M29" s="21">
        <f t="shared" si="14"/>
        <v>89.14728682170542</v>
      </c>
      <c r="N29" s="20">
        <v>6</v>
      </c>
      <c r="O29" s="19">
        <f t="shared" si="15"/>
        <v>4.651162790697675</v>
      </c>
    </row>
    <row r="30" spans="1:15" ht="16.5">
      <c r="A30" s="22">
        <v>9</v>
      </c>
      <c r="B30" s="23" t="s">
        <v>28</v>
      </c>
      <c r="C30" s="24">
        <f t="shared" si="8"/>
        <v>129</v>
      </c>
      <c r="D30" s="25">
        <v>38</v>
      </c>
      <c r="E30" s="26">
        <f t="shared" si="9"/>
        <v>29.457364341085274</v>
      </c>
      <c r="F30" s="25">
        <v>37</v>
      </c>
      <c r="G30" s="26">
        <f t="shared" si="10"/>
        <v>28.68217054263566</v>
      </c>
      <c r="H30" s="25">
        <v>54</v>
      </c>
      <c r="I30" s="26">
        <f t="shared" si="11"/>
        <v>41.86046511627907</v>
      </c>
      <c r="J30" s="25">
        <v>0</v>
      </c>
      <c r="K30" s="24">
        <f t="shared" si="12"/>
        <v>0</v>
      </c>
      <c r="L30" s="24">
        <f t="shared" si="13"/>
        <v>126</v>
      </c>
      <c r="M30" s="26">
        <f t="shared" si="14"/>
        <v>97.67441860465117</v>
      </c>
      <c r="N30" s="25">
        <v>3</v>
      </c>
      <c r="O30" s="24">
        <f t="shared" si="15"/>
        <v>2.3255813953488373</v>
      </c>
    </row>
    <row r="31" spans="1:15" ht="16.5">
      <c r="A31" s="33" t="s">
        <v>14</v>
      </c>
      <c r="B31" s="3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3" spans="1:2" ht="27.75" customHeight="1">
      <c r="A33" s="4" t="s">
        <v>17</v>
      </c>
      <c r="B33" s="4"/>
    </row>
    <row r="34" spans="1:15" ht="18.75" customHeight="1">
      <c r="A34" s="37" t="s">
        <v>0</v>
      </c>
      <c r="B34" s="38" t="s">
        <v>1</v>
      </c>
      <c r="C34" s="41" t="s">
        <v>20</v>
      </c>
      <c r="D34" s="35" t="s">
        <v>2</v>
      </c>
      <c r="E34" s="35"/>
      <c r="F34" s="35" t="s">
        <v>23</v>
      </c>
      <c r="G34" s="35"/>
      <c r="H34" s="43" t="s">
        <v>4</v>
      </c>
      <c r="I34" s="44"/>
      <c r="J34" s="35" t="s">
        <v>19</v>
      </c>
      <c r="K34" s="35"/>
      <c r="L34" s="35" t="s">
        <v>4</v>
      </c>
      <c r="M34" s="35"/>
      <c r="N34" s="42" t="s">
        <v>27</v>
      </c>
      <c r="O34" s="42"/>
    </row>
    <row r="35" spans="1:15" ht="16.5">
      <c r="A35" s="37"/>
      <c r="B35" s="39"/>
      <c r="C35" s="41"/>
      <c r="D35" s="36" t="s">
        <v>3</v>
      </c>
      <c r="E35" s="36"/>
      <c r="F35" s="36" t="s">
        <v>24</v>
      </c>
      <c r="G35" s="36"/>
      <c r="H35" s="45" t="s">
        <v>25</v>
      </c>
      <c r="I35" s="46"/>
      <c r="J35" s="36" t="s">
        <v>26</v>
      </c>
      <c r="K35" s="36"/>
      <c r="L35" s="36" t="s">
        <v>22</v>
      </c>
      <c r="M35" s="36"/>
      <c r="N35" s="42"/>
      <c r="O35" s="42"/>
    </row>
    <row r="36" spans="1:15" ht="25.5" customHeight="1">
      <c r="A36" s="37"/>
      <c r="B36" s="40"/>
      <c r="C36" s="41"/>
      <c r="D36" s="5" t="s">
        <v>5</v>
      </c>
      <c r="E36" s="5" t="s">
        <v>21</v>
      </c>
      <c r="F36" s="5" t="s">
        <v>5</v>
      </c>
      <c r="G36" s="5" t="s">
        <v>21</v>
      </c>
      <c r="H36" s="5" t="s">
        <v>5</v>
      </c>
      <c r="I36" s="5" t="s">
        <v>21</v>
      </c>
      <c r="J36" s="5" t="s">
        <v>5</v>
      </c>
      <c r="K36" s="5" t="s">
        <v>21</v>
      </c>
      <c r="L36" s="5" t="s">
        <v>5</v>
      </c>
      <c r="M36" s="5" t="s">
        <v>21</v>
      </c>
      <c r="N36" s="5" t="s">
        <v>5</v>
      </c>
      <c r="O36" s="6" t="s">
        <v>21</v>
      </c>
    </row>
    <row r="37" spans="1:15" ht="16.5">
      <c r="A37" s="12">
        <v>1</v>
      </c>
      <c r="B37" s="13" t="s">
        <v>6</v>
      </c>
      <c r="C37" s="14">
        <f aca="true" t="shared" si="16" ref="C37:C45">SUM(D37+F37+H37+J37)</f>
        <v>109</v>
      </c>
      <c r="D37" s="15">
        <v>32</v>
      </c>
      <c r="E37" s="16">
        <f>D37/C37*100</f>
        <v>29.357798165137616</v>
      </c>
      <c r="F37" s="15">
        <v>46</v>
      </c>
      <c r="G37" s="16">
        <f>F37/C37*100</f>
        <v>42.201834862385326</v>
      </c>
      <c r="H37" s="15">
        <v>28</v>
      </c>
      <c r="I37" s="16">
        <f>H37/C37*100</f>
        <v>25.688073394495415</v>
      </c>
      <c r="J37" s="15">
        <v>3</v>
      </c>
      <c r="K37" s="14">
        <f>J37/C37*100</f>
        <v>2.7522935779816518</v>
      </c>
      <c r="L37" s="14">
        <f>SUM(H37+F37+D37)-N37</f>
        <v>106</v>
      </c>
      <c r="M37" s="16">
        <f>100-(O37+K37)</f>
        <v>97.24770642201835</v>
      </c>
      <c r="N37" s="15">
        <v>0</v>
      </c>
      <c r="O37" s="14">
        <f>N37/C37*100</f>
        <v>0</v>
      </c>
    </row>
    <row r="38" spans="1:15" ht="16.5">
      <c r="A38" s="17">
        <v>2</v>
      </c>
      <c r="B38" s="18" t="s">
        <v>7</v>
      </c>
      <c r="C38" s="19">
        <f t="shared" si="16"/>
        <v>109</v>
      </c>
      <c r="D38" s="20">
        <v>53</v>
      </c>
      <c r="E38" s="21">
        <f aca="true" t="shared" si="17" ref="E38:E45">D38/C38*100</f>
        <v>48.62385321100918</v>
      </c>
      <c r="F38" s="20">
        <v>21</v>
      </c>
      <c r="G38" s="21">
        <f aca="true" t="shared" si="18" ref="G38:G45">F38/C38*100</f>
        <v>19.26605504587156</v>
      </c>
      <c r="H38" s="20">
        <v>25</v>
      </c>
      <c r="I38" s="21">
        <f aca="true" t="shared" si="19" ref="I38:I45">H38/C38*100</f>
        <v>22.93577981651376</v>
      </c>
      <c r="J38" s="20">
        <v>10</v>
      </c>
      <c r="K38" s="19">
        <f aca="true" t="shared" si="20" ref="K38:K45">J38/C38*100</f>
        <v>9.174311926605505</v>
      </c>
      <c r="L38" s="19">
        <f aca="true" t="shared" si="21" ref="L38:L45">SUM(H38+F38+D38)-N38</f>
        <v>98</v>
      </c>
      <c r="M38" s="21">
        <f aca="true" t="shared" si="22" ref="M38:M45">100-(O38+K38)</f>
        <v>89.90825688073394</v>
      </c>
      <c r="N38" s="20">
        <v>1</v>
      </c>
      <c r="O38" s="19">
        <f aca="true" t="shared" si="23" ref="O38:O45">N38/C38*100</f>
        <v>0.9174311926605505</v>
      </c>
    </row>
    <row r="39" spans="1:15" ht="16.5">
      <c r="A39" s="17">
        <v>3</v>
      </c>
      <c r="B39" s="18" t="s">
        <v>8</v>
      </c>
      <c r="C39" s="19">
        <f t="shared" si="16"/>
        <v>109</v>
      </c>
      <c r="D39" s="20">
        <v>25</v>
      </c>
      <c r="E39" s="21">
        <f t="shared" si="17"/>
        <v>22.93577981651376</v>
      </c>
      <c r="F39" s="20">
        <v>26</v>
      </c>
      <c r="G39" s="21">
        <f t="shared" si="18"/>
        <v>23.853211009174313</v>
      </c>
      <c r="H39" s="20">
        <v>41</v>
      </c>
      <c r="I39" s="21">
        <f t="shared" si="19"/>
        <v>37.61467889908257</v>
      </c>
      <c r="J39" s="20">
        <v>17</v>
      </c>
      <c r="K39" s="19">
        <f t="shared" si="20"/>
        <v>15.59633027522936</v>
      </c>
      <c r="L39" s="19">
        <f t="shared" si="21"/>
        <v>92</v>
      </c>
      <c r="M39" s="21">
        <f t="shared" si="22"/>
        <v>84.40366972477064</v>
      </c>
      <c r="N39" s="20"/>
      <c r="O39" s="19">
        <f t="shared" si="23"/>
        <v>0</v>
      </c>
    </row>
    <row r="40" spans="1:15" ht="16.5">
      <c r="A40" s="17">
        <v>4</v>
      </c>
      <c r="B40" s="18" t="s">
        <v>9</v>
      </c>
      <c r="C40" s="19">
        <f t="shared" si="16"/>
        <v>109</v>
      </c>
      <c r="D40" s="20">
        <v>23</v>
      </c>
      <c r="E40" s="21">
        <f t="shared" si="17"/>
        <v>21.100917431192663</v>
      </c>
      <c r="F40" s="20">
        <v>19</v>
      </c>
      <c r="G40" s="21">
        <f t="shared" si="18"/>
        <v>17.431192660550458</v>
      </c>
      <c r="H40" s="20">
        <v>29</v>
      </c>
      <c r="I40" s="21">
        <f t="shared" si="19"/>
        <v>26.605504587155966</v>
      </c>
      <c r="J40" s="20">
        <v>38</v>
      </c>
      <c r="K40" s="19">
        <f t="shared" si="20"/>
        <v>34.862385321100916</v>
      </c>
      <c r="L40" s="19">
        <f t="shared" si="21"/>
        <v>64</v>
      </c>
      <c r="M40" s="21">
        <f t="shared" si="22"/>
        <v>58.71559633027523</v>
      </c>
      <c r="N40" s="20">
        <v>7</v>
      </c>
      <c r="O40" s="19">
        <f t="shared" si="23"/>
        <v>6.422018348623854</v>
      </c>
    </row>
    <row r="41" spans="1:15" ht="16.5">
      <c r="A41" s="17">
        <v>5</v>
      </c>
      <c r="B41" s="18" t="s">
        <v>10</v>
      </c>
      <c r="C41" s="19">
        <f t="shared" si="16"/>
        <v>109</v>
      </c>
      <c r="D41" s="20">
        <v>45</v>
      </c>
      <c r="E41" s="21">
        <f t="shared" si="17"/>
        <v>41.284403669724774</v>
      </c>
      <c r="F41" s="20">
        <v>24</v>
      </c>
      <c r="G41" s="21">
        <f t="shared" si="18"/>
        <v>22.018348623853214</v>
      </c>
      <c r="H41" s="20">
        <v>34</v>
      </c>
      <c r="I41" s="21">
        <f t="shared" si="19"/>
        <v>31.19266055045872</v>
      </c>
      <c r="J41" s="20">
        <v>6</v>
      </c>
      <c r="K41" s="19">
        <f t="shared" si="20"/>
        <v>5.5045871559633035</v>
      </c>
      <c r="L41" s="19">
        <f t="shared" si="21"/>
        <v>101</v>
      </c>
      <c r="M41" s="21">
        <f t="shared" si="22"/>
        <v>92.66055045871559</v>
      </c>
      <c r="N41" s="20">
        <v>2</v>
      </c>
      <c r="O41" s="19">
        <f t="shared" si="23"/>
        <v>1.834862385321101</v>
      </c>
    </row>
    <row r="42" spans="1:15" ht="16.5">
      <c r="A42" s="17">
        <v>6</v>
      </c>
      <c r="B42" s="18" t="s">
        <v>11</v>
      </c>
      <c r="C42" s="19">
        <f t="shared" si="16"/>
        <v>109</v>
      </c>
      <c r="D42" s="20">
        <v>43</v>
      </c>
      <c r="E42" s="21">
        <f t="shared" si="17"/>
        <v>39.44954128440367</v>
      </c>
      <c r="F42" s="20">
        <v>18</v>
      </c>
      <c r="G42" s="21">
        <f t="shared" si="18"/>
        <v>16.51376146788991</v>
      </c>
      <c r="H42" s="20">
        <v>40</v>
      </c>
      <c r="I42" s="21">
        <f t="shared" si="19"/>
        <v>36.69724770642202</v>
      </c>
      <c r="J42" s="20">
        <v>8</v>
      </c>
      <c r="K42" s="19">
        <f t="shared" si="20"/>
        <v>7.339449541284404</v>
      </c>
      <c r="L42" s="19">
        <f t="shared" si="21"/>
        <v>80</v>
      </c>
      <c r="M42" s="21">
        <f t="shared" si="22"/>
        <v>73.39449541284404</v>
      </c>
      <c r="N42" s="20">
        <v>21</v>
      </c>
      <c r="O42" s="19">
        <f t="shared" si="23"/>
        <v>19.26605504587156</v>
      </c>
    </row>
    <row r="43" spans="1:15" ht="16.5">
      <c r="A43" s="17">
        <v>7</v>
      </c>
      <c r="B43" s="18" t="s">
        <v>12</v>
      </c>
      <c r="C43" s="19">
        <f t="shared" si="16"/>
        <v>109</v>
      </c>
      <c r="D43" s="20">
        <v>29</v>
      </c>
      <c r="E43" s="21">
        <f t="shared" si="17"/>
        <v>26.605504587155966</v>
      </c>
      <c r="F43" s="20">
        <v>29</v>
      </c>
      <c r="G43" s="21">
        <f t="shared" si="18"/>
        <v>26.605504587155966</v>
      </c>
      <c r="H43" s="20">
        <v>48</v>
      </c>
      <c r="I43" s="21">
        <f t="shared" si="19"/>
        <v>44.03669724770643</v>
      </c>
      <c r="J43" s="20">
        <v>3</v>
      </c>
      <c r="K43" s="19">
        <f t="shared" si="20"/>
        <v>2.7522935779816518</v>
      </c>
      <c r="L43" s="19">
        <f t="shared" si="21"/>
        <v>106</v>
      </c>
      <c r="M43" s="21">
        <f t="shared" si="22"/>
        <v>97.24770642201835</v>
      </c>
      <c r="N43" s="20"/>
      <c r="O43" s="19">
        <f t="shared" si="23"/>
        <v>0</v>
      </c>
    </row>
    <row r="44" spans="1:15" ht="16.5">
      <c r="A44" s="17">
        <v>8</v>
      </c>
      <c r="B44" s="18" t="s">
        <v>13</v>
      </c>
      <c r="C44" s="19">
        <f t="shared" si="16"/>
        <v>109</v>
      </c>
      <c r="D44" s="20">
        <v>16</v>
      </c>
      <c r="E44" s="21">
        <f t="shared" si="17"/>
        <v>14.678899082568808</v>
      </c>
      <c r="F44" s="20">
        <v>13</v>
      </c>
      <c r="G44" s="21">
        <f t="shared" si="18"/>
        <v>11.926605504587156</v>
      </c>
      <c r="H44" s="20">
        <v>61</v>
      </c>
      <c r="I44" s="21">
        <f t="shared" si="19"/>
        <v>55.96330275229357</v>
      </c>
      <c r="J44" s="20">
        <v>19</v>
      </c>
      <c r="K44" s="19">
        <f t="shared" si="20"/>
        <v>17.431192660550458</v>
      </c>
      <c r="L44" s="19">
        <f t="shared" si="21"/>
        <v>88</v>
      </c>
      <c r="M44" s="21">
        <f t="shared" si="22"/>
        <v>80.73394495412845</v>
      </c>
      <c r="N44" s="20">
        <v>2</v>
      </c>
      <c r="O44" s="19">
        <f t="shared" si="23"/>
        <v>1.834862385321101</v>
      </c>
    </row>
    <row r="45" spans="1:15" ht="16.5">
      <c r="A45" s="22">
        <v>9</v>
      </c>
      <c r="B45" s="23" t="s">
        <v>28</v>
      </c>
      <c r="C45" s="24">
        <f t="shared" si="16"/>
        <v>109</v>
      </c>
      <c r="D45" s="25">
        <v>51</v>
      </c>
      <c r="E45" s="26">
        <f t="shared" si="17"/>
        <v>46.788990825688074</v>
      </c>
      <c r="F45" s="25">
        <v>35</v>
      </c>
      <c r="G45" s="26">
        <f t="shared" si="18"/>
        <v>32.11009174311927</v>
      </c>
      <c r="H45" s="25">
        <v>21</v>
      </c>
      <c r="I45" s="26">
        <f t="shared" si="19"/>
        <v>19.26605504587156</v>
      </c>
      <c r="J45" s="25">
        <v>2</v>
      </c>
      <c r="K45" s="24">
        <f t="shared" si="20"/>
        <v>1.834862385321101</v>
      </c>
      <c r="L45" s="24">
        <f t="shared" si="21"/>
        <v>106</v>
      </c>
      <c r="M45" s="26">
        <f t="shared" si="22"/>
        <v>97.24770642201835</v>
      </c>
      <c r="N45" s="25">
        <v>1</v>
      </c>
      <c r="O45" s="24">
        <f t="shared" si="23"/>
        <v>0.9174311926605505</v>
      </c>
    </row>
    <row r="46" spans="1:15" ht="16.5">
      <c r="A46" s="33" t="s">
        <v>14</v>
      </c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8" spans="1:2" ht="27" customHeight="1">
      <c r="A48" s="4" t="s">
        <v>18</v>
      </c>
      <c r="B48" s="4"/>
    </row>
    <row r="49" spans="1:15" ht="18.75" customHeight="1">
      <c r="A49" s="37" t="s">
        <v>0</v>
      </c>
      <c r="B49" s="38" t="s">
        <v>1</v>
      </c>
      <c r="C49" s="41" t="s">
        <v>20</v>
      </c>
      <c r="D49" s="35" t="s">
        <v>2</v>
      </c>
      <c r="E49" s="35"/>
      <c r="F49" s="35" t="s">
        <v>23</v>
      </c>
      <c r="G49" s="35"/>
      <c r="H49" s="43" t="s">
        <v>4</v>
      </c>
      <c r="I49" s="44"/>
      <c r="J49" s="35" t="s">
        <v>19</v>
      </c>
      <c r="K49" s="35"/>
      <c r="L49" s="35" t="s">
        <v>4</v>
      </c>
      <c r="M49" s="35"/>
      <c r="N49" s="42" t="s">
        <v>27</v>
      </c>
      <c r="O49" s="42"/>
    </row>
    <row r="50" spans="1:15" ht="16.5">
      <c r="A50" s="37"/>
      <c r="B50" s="39"/>
      <c r="C50" s="41"/>
      <c r="D50" s="36" t="s">
        <v>3</v>
      </c>
      <c r="E50" s="36"/>
      <c r="F50" s="36" t="s">
        <v>24</v>
      </c>
      <c r="G50" s="36"/>
      <c r="H50" s="45" t="s">
        <v>25</v>
      </c>
      <c r="I50" s="46"/>
      <c r="J50" s="36" t="s">
        <v>26</v>
      </c>
      <c r="K50" s="36"/>
      <c r="L50" s="36" t="s">
        <v>22</v>
      </c>
      <c r="M50" s="36"/>
      <c r="N50" s="42"/>
      <c r="O50" s="42"/>
    </row>
    <row r="51" spans="1:15" ht="25.5" customHeight="1">
      <c r="A51" s="37"/>
      <c r="B51" s="40"/>
      <c r="C51" s="41"/>
      <c r="D51" s="5" t="s">
        <v>5</v>
      </c>
      <c r="E51" s="5" t="s">
        <v>21</v>
      </c>
      <c r="F51" s="5" t="s">
        <v>5</v>
      </c>
      <c r="G51" s="5" t="s">
        <v>21</v>
      </c>
      <c r="H51" s="5" t="s">
        <v>5</v>
      </c>
      <c r="I51" s="5" t="s">
        <v>21</v>
      </c>
      <c r="J51" s="5" t="s">
        <v>5</v>
      </c>
      <c r="K51" s="5" t="s">
        <v>21</v>
      </c>
      <c r="L51" s="5" t="s">
        <v>5</v>
      </c>
      <c r="M51" s="5" t="s">
        <v>21</v>
      </c>
      <c r="N51" s="5" t="s">
        <v>5</v>
      </c>
      <c r="O51" s="6" t="s">
        <v>21</v>
      </c>
    </row>
    <row r="52" spans="1:15" ht="16.5">
      <c r="A52" s="12">
        <v>1</v>
      </c>
      <c r="B52" s="13" t="s">
        <v>6</v>
      </c>
      <c r="C52" s="14">
        <f aca="true" t="shared" si="24" ref="C52:C60">SUM(D52+F52+H52+J52)</f>
        <v>88</v>
      </c>
      <c r="D52" s="15">
        <v>42</v>
      </c>
      <c r="E52" s="16">
        <f>D52/C52*100</f>
        <v>47.72727272727273</v>
      </c>
      <c r="F52" s="15">
        <v>33</v>
      </c>
      <c r="G52" s="16">
        <f>F52/C52*100</f>
        <v>37.5</v>
      </c>
      <c r="H52" s="15">
        <v>13</v>
      </c>
      <c r="I52" s="16">
        <f>H52/C52*100</f>
        <v>14.772727272727273</v>
      </c>
      <c r="J52" s="15">
        <v>0</v>
      </c>
      <c r="K52" s="14">
        <f>J52/C52*100</f>
        <v>0</v>
      </c>
      <c r="L52" s="14">
        <f>SUM(H52+F52+D52)-N52</f>
        <v>88</v>
      </c>
      <c r="M52" s="16">
        <f>100-(O52+K52)</f>
        <v>100</v>
      </c>
      <c r="N52" s="15">
        <v>0</v>
      </c>
      <c r="O52" s="14">
        <f>N52/C52*100</f>
        <v>0</v>
      </c>
    </row>
    <row r="53" spans="1:15" ht="16.5">
      <c r="A53" s="17">
        <v>2</v>
      </c>
      <c r="B53" s="18" t="s">
        <v>7</v>
      </c>
      <c r="C53" s="19">
        <f t="shared" si="24"/>
        <v>88</v>
      </c>
      <c r="D53" s="20">
        <v>79</v>
      </c>
      <c r="E53" s="21">
        <f aca="true" t="shared" si="25" ref="E53:E60">D53/C53*100</f>
        <v>89.77272727272727</v>
      </c>
      <c r="F53" s="20">
        <v>6</v>
      </c>
      <c r="G53" s="21">
        <f aca="true" t="shared" si="26" ref="G53:G60">F53/C53*100</f>
        <v>6.8181818181818175</v>
      </c>
      <c r="H53" s="20">
        <v>3</v>
      </c>
      <c r="I53" s="21">
        <f aca="true" t="shared" si="27" ref="I53:I60">H53/C53*100</f>
        <v>3.4090909090909087</v>
      </c>
      <c r="J53" s="20">
        <v>0</v>
      </c>
      <c r="K53" s="19">
        <f aca="true" t="shared" si="28" ref="K53:K60">J53/C53*100</f>
        <v>0</v>
      </c>
      <c r="L53" s="19">
        <f aca="true" t="shared" si="29" ref="L53:L60">SUM(H53+F53+D53)-N53</f>
        <v>74</v>
      </c>
      <c r="M53" s="21">
        <f aca="true" t="shared" si="30" ref="M53:M60">100-(O53+K53)</f>
        <v>84.0909090909091</v>
      </c>
      <c r="N53" s="20">
        <v>14</v>
      </c>
      <c r="O53" s="19">
        <f aca="true" t="shared" si="31" ref="O53:O60">N53/C53*100</f>
        <v>15.909090909090908</v>
      </c>
    </row>
    <row r="54" spans="1:15" ht="16.5">
      <c r="A54" s="17">
        <v>3</v>
      </c>
      <c r="B54" s="18" t="s">
        <v>8</v>
      </c>
      <c r="C54" s="19">
        <f t="shared" si="24"/>
        <v>88</v>
      </c>
      <c r="D54" s="20">
        <v>81</v>
      </c>
      <c r="E54" s="21">
        <f t="shared" si="25"/>
        <v>92.04545454545455</v>
      </c>
      <c r="F54" s="20">
        <v>5</v>
      </c>
      <c r="G54" s="21">
        <f t="shared" si="26"/>
        <v>5.681818181818182</v>
      </c>
      <c r="H54" s="20">
        <v>2</v>
      </c>
      <c r="I54" s="21">
        <f t="shared" si="27"/>
        <v>2.272727272727273</v>
      </c>
      <c r="J54" s="20">
        <v>0</v>
      </c>
      <c r="K54" s="19">
        <f t="shared" si="28"/>
        <v>0</v>
      </c>
      <c r="L54" s="19">
        <f t="shared" si="29"/>
        <v>75</v>
      </c>
      <c r="M54" s="21">
        <f t="shared" si="30"/>
        <v>85.22727272727272</v>
      </c>
      <c r="N54" s="20">
        <v>13</v>
      </c>
      <c r="O54" s="19">
        <f t="shared" si="31"/>
        <v>14.772727272727273</v>
      </c>
    </row>
    <row r="55" spans="1:15" ht="16.5">
      <c r="A55" s="17">
        <v>4</v>
      </c>
      <c r="B55" s="18" t="s">
        <v>9</v>
      </c>
      <c r="C55" s="19">
        <f t="shared" si="24"/>
        <v>88</v>
      </c>
      <c r="D55" s="20">
        <v>32</v>
      </c>
      <c r="E55" s="21">
        <f t="shared" si="25"/>
        <v>36.36363636363637</v>
      </c>
      <c r="F55" s="20">
        <v>20</v>
      </c>
      <c r="G55" s="21">
        <f t="shared" si="26"/>
        <v>22.727272727272727</v>
      </c>
      <c r="H55" s="20">
        <v>31</v>
      </c>
      <c r="I55" s="21">
        <f t="shared" si="27"/>
        <v>35.22727272727273</v>
      </c>
      <c r="J55" s="20">
        <v>5</v>
      </c>
      <c r="K55" s="19">
        <f t="shared" si="28"/>
        <v>5.681818181818182</v>
      </c>
      <c r="L55" s="19">
        <f t="shared" si="29"/>
        <v>74</v>
      </c>
      <c r="M55" s="21">
        <f t="shared" si="30"/>
        <v>84.0909090909091</v>
      </c>
      <c r="N55" s="20">
        <v>9</v>
      </c>
      <c r="O55" s="19">
        <f t="shared" si="31"/>
        <v>10.227272727272728</v>
      </c>
    </row>
    <row r="56" spans="1:15" ht="16.5">
      <c r="A56" s="17">
        <v>5</v>
      </c>
      <c r="B56" s="18" t="s">
        <v>10</v>
      </c>
      <c r="C56" s="19">
        <f t="shared" si="24"/>
        <v>88</v>
      </c>
      <c r="D56" s="20">
        <v>52</v>
      </c>
      <c r="E56" s="21">
        <f t="shared" si="25"/>
        <v>59.09090909090909</v>
      </c>
      <c r="F56" s="20">
        <v>12</v>
      </c>
      <c r="G56" s="21">
        <f t="shared" si="26"/>
        <v>13.636363636363635</v>
      </c>
      <c r="H56" s="20">
        <v>22</v>
      </c>
      <c r="I56" s="21">
        <f t="shared" si="27"/>
        <v>25</v>
      </c>
      <c r="J56" s="20">
        <v>2</v>
      </c>
      <c r="K56" s="19">
        <f t="shared" si="28"/>
        <v>2.272727272727273</v>
      </c>
      <c r="L56" s="19">
        <f t="shared" si="29"/>
        <v>73</v>
      </c>
      <c r="M56" s="21">
        <f t="shared" si="30"/>
        <v>82.95454545454545</v>
      </c>
      <c r="N56" s="20">
        <v>13</v>
      </c>
      <c r="O56" s="19">
        <f t="shared" si="31"/>
        <v>14.772727272727273</v>
      </c>
    </row>
    <row r="57" spans="1:15" ht="16.5">
      <c r="A57" s="17">
        <v>6</v>
      </c>
      <c r="B57" s="18" t="s">
        <v>11</v>
      </c>
      <c r="C57" s="19">
        <f t="shared" si="24"/>
        <v>88</v>
      </c>
      <c r="D57" s="20">
        <v>30</v>
      </c>
      <c r="E57" s="21">
        <f>D57/C57*100</f>
        <v>34.090909090909086</v>
      </c>
      <c r="F57" s="20">
        <v>8</v>
      </c>
      <c r="G57" s="21">
        <f t="shared" si="26"/>
        <v>9.090909090909092</v>
      </c>
      <c r="H57" s="20">
        <v>43</v>
      </c>
      <c r="I57" s="21">
        <f t="shared" si="27"/>
        <v>48.86363636363637</v>
      </c>
      <c r="J57" s="20">
        <v>7</v>
      </c>
      <c r="K57" s="19">
        <f t="shared" si="28"/>
        <v>7.954545454545454</v>
      </c>
      <c r="L57" s="19">
        <f t="shared" si="29"/>
        <v>73</v>
      </c>
      <c r="M57" s="21">
        <f t="shared" si="30"/>
        <v>82.95454545454545</v>
      </c>
      <c r="N57" s="20">
        <v>8</v>
      </c>
      <c r="O57" s="19">
        <f t="shared" si="31"/>
        <v>9.090909090909092</v>
      </c>
    </row>
    <row r="58" spans="1:15" ht="16.5">
      <c r="A58" s="17">
        <v>7</v>
      </c>
      <c r="B58" s="18" t="s">
        <v>12</v>
      </c>
      <c r="C58" s="19">
        <f t="shared" si="24"/>
        <v>88</v>
      </c>
      <c r="D58" s="20">
        <v>32</v>
      </c>
      <c r="E58" s="21">
        <f t="shared" si="25"/>
        <v>36.36363636363637</v>
      </c>
      <c r="F58" s="20">
        <v>15</v>
      </c>
      <c r="G58" s="21">
        <f t="shared" si="26"/>
        <v>17.045454545454543</v>
      </c>
      <c r="H58" s="20">
        <v>37</v>
      </c>
      <c r="I58" s="21">
        <f t="shared" si="27"/>
        <v>42.04545454545455</v>
      </c>
      <c r="J58" s="20">
        <v>4</v>
      </c>
      <c r="K58" s="19">
        <f t="shared" si="28"/>
        <v>4.545454545454546</v>
      </c>
      <c r="L58" s="19">
        <f t="shared" si="29"/>
        <v>80</v>
      </c>
      <c r="M58" s="21">
        <f t="shared" si="30"/>
        <v>90.9090909090909</v>
      </c>
      <c r="N58" s="20">
        <v>4</v>
      </c>
      <c r="O58" s="19">
        <f t="shared" si="31"/>
        <v>4.545454545454546</v>
      </c>
    </row>
    <row r="59" spans="1:15" ht="16.5">
      <c r="A59" s="17">
        <v>8</v>
      </c>
      <c r="B59" s="18" t="s">
        <v>13</v>
      </c>
      <c r="C59" s="19">
        <f t="shared" si="24"/>
        <v>88</v>
      </c>
      <c r="D59" s="20">
        <v>12</v>
      </c>
      <c r="E59" s="21">
        <f t="shared" si="25"/>
        <v>13.636363636363635</v>
      </c>
      <c r="F59" s="20">
        <v>9</v>
      </c>
      <c r="G59" s="21">
        <f t="shared" si="26"/>
        <v>10.227272727272728</v>
      </c>
      <c r="H59" s="20">
        <v>53</v>
      </c>
      <c r="I59" s="21">
        <f t="shared" si="27"/>
        <v>60.22727272727273</v>
      </c>
      <c r="J59" s="20">
        <v>14</v>
      </c>
      <c r="K59" s="19">
        <f t="shared" si="28"/>
        <v>15.909090909090908</v>
      </c>
      <c r="L59" s="19">
        <f t="shared" si="29"/>
        <v>74</v>
      </c>
      <c r="M59" s="21">
        <f t="shared" si="30"/>
        <v>84.0909090909091</v>
      </c>
      <c r="N59" s="20">
        <v>0</v>
      </c>
      <c r="O59" s="19">
        <f t="shared" si="31"/>
        <v>0</v>
      </c>
    </row>
    <row r="60" spans="1:15" ht="16.5">
      <c r="A60" s="22">
        <v>9</v>
      </c>
      <c r="B60" s="23" t="s">
        <v>28</v>
      </c>
      <c r="C60" s="24">
        <f t="shared" si="24"/>
        <v>88</v>
      </c>
      <c r="D60" s="25">
        <v>62</v>
      </c>
      <c r="E60" s="26">
        <f t="shared" si="25"/>
        <v>70.45454545454545</v>
      </c>
      <c r="F60" s="25">
        <v>17</v>
      </c>
      <c r="G60" s="26">
        <f t="shared" si="26"/>
        <v>19.318181818181817</v>
      </c>
      <c r="H60" s="25">
        <v>9</v>
      </c>
      <c r="I60" s="26">
        <f t="shared" si="27"/>
        <v>10.227272727272728</v>
      </c>
      <c r="J60" s="25">
        <v>0</v>
      </c>
      <c r="K60" s="24">
        <f t="shared" si="28"/>
        <v>0</v>
      </c>
      <c r="L60" s="24">
        <f t="shared" si="29"/>
        <v>66</v>
      </c>
      <c r="M60" s="26">
        <f t="shared" si="30"/>
        <v>75</v>
      </c>
      <c r="N60" s="25">
        <v>22</v>
      </c>
      <c r="O60" s="24">
        <f t="shared" si="31"/>
        <v>25</v>
      </c>
    </row>
    <row r="61" spans="1:15" ht="16.5">
      <c r="A61" s="33" t="s">
        <v>14</v>
      </c>
      <c r="B61" s="3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3" spans="7:19" ht="16.5">
      <c r="G63" s="29" t="str">
        <f ca="1">"Thạnh Trị, ngày "&amp;DAY(TODAY())&amp;" tháng "&amp;MONTH(TODAY())&amp;" năm "&amp;YEAR(TODAY())</f>
        <v>Thạnh Trị, ngày 13 tháng 1 năm 2021</v>
      </c>
      <c r="H63" s="29"/>
      <c r="I63" s="29"/>
      <c r="J63" s="29"/>
      <c r="K63" s="29"/>
      <c r="L63" s="29"/>
      <c r="M63" s="29"/>
      <c r="N63" s="29"/>
      <c r="O63" s="10"/>
      <c r="P63" s="10"/>
      <c r="Q63" s="10"/>
      <c r="R63" s="10"/>
      <c r="S63" s="10"/>
    </row>
    <row r="64" spans="7:19" ht="18.75">
      <c r="G64" s="32" t="s">
        <v>29</v>
      </c>
      <c r="H64" s="32"/>
      <c r="I64" s="32"/>
      <c r="J64" s="32"/>
      <c r="K64" s="32"/>
      <c r="L64" s="32"/>
      <c r="M64" s="32"/>
      <c r="N64" s="11"/>
      <c r="O64" s="11"/>
      <c r="P64" s="11"/>
      <c r="Q64" s="11"/>
      <c r="R64" s="8"/>
      <c r="S64" s="9"/>
    </row>
    <row r="69" spans="1:6" ht="16.5">
      <c r="A69" s="30" t="s">
        <v>30</v>
      </c>
      <c r="B69" s="30"/>
      <c r="C69" s="30"/>
      <c r="D69" s="30"/>
      <c r="E69" s="30"/>
      <c r="F69" s="30"/>
    </row>
    <row r="70" spans="1:6" ht="16.5">
      <c r="A70" s="30" t="s">
        <v>31</v>
      </c>
      <c r="B70" s="30"/>
      <c r="C70" s="30"/>
      <c r="D70" s="30"/>
      <c r="E70" s="30"/>
      <c r="F70" s="27"/>
    </row>
  </sheetData>
  <sheetProtection password="CF7A" sheet="1" objects="1" scenarios="1"/>
  <mergeCells count="67">
    <mergeCell ref="J49:K49"/>
    <mergeCell ref="L49:M49"/>
    <mergeCell ref="N49:O50"/>
    <mergeCell ref="H50:I50"/>
    <mergeCell ref="J50:K50"/>
    <mergeCell ref="L50:M50"/>
    <mergeCell ref="H49:I49"/>
    <mergeCell ref="J34:K34"/>
    <mergeCell ref="L34:M34"/>
    <mergeCell ref="N34:O35"/>
    <mergeCell ref="H35:I35"/>
    <mergeCell ref="J35:K35"/>
    <mergeCell ref="L35:M35"/>
    <mergeCell ref="H34:I34"/>
    <mergeCell ref="J19:K19"/>
    <mergeCell ref="L19:M19"/>
    <mergeCell ref="N19:O20"/>
    <mergeCell ref="H20:I20"/>
    <mergeCell ref="J20:K20"/>
    <mergeCell ref="L20:M20"/>
    <mergeCell ref="H19:I19"/>
    <mergeCell ref="J5:K5"/>
    <mergeCell ref="L5:M5"/>
    <mergeCell ref="N4:O5"/>
    <mergeCell ref="H4:I4"/>
    <mergeCell ref="H5:I5"/>
    <mergeCell ref="J4:K4"/>
    <mergeCell ref="L4:M4"/>
    <mergeCell ref="A49:A51"/>
    <mergeCell ref="B49:B51"/>
    <mergeCell ref="C49:C51"/>
    <mergeCell ref="A61:B61"/>
    <mergeCell ref="D49:E49"/>
    <mergeCell ref="F49:G49"/>
    <mergeCell ref="D50:E50"/>
    <mergeCell ref="F50:G50"/>
    <mergeCell ref="F34:G34"/>
    <mergeCell ref="D35:E35"/>
    <mergeCell ref="F35:G35"/>
    <mergeCell ref="A46:B46"/>
    <mergeCell ref="A34:A36"/>
    <mergeCell ref="B34:B36"/>
    <mergeCell ref="C34:C36"/>
    <mergeCell ref="D34:E34"/>
    <mergeCell ref="D20:E20"/>
    <mergeCell ref="F20:G20"/>
    <mergeCell ref="D19:E19"/>
    <mergeCell ref="A31:B31"/>
    <mergeCell ref="A19:A21"/>
    <mergeCell ref="B19:B21"/>
    <mergeCell ref="C19:C21"/>
    <mergeCell ref="D4:E4"/>
    <mergeCell ref="D5:E5"/>
    <mergeCell ref="A4:A6"/>
    <mergeCell ref="B4:B6"/>
    <mergeCell ref="C4:C6"/>
    <mergeCell ref="F19:G19"/>
    <mergeCell ref="G63:N63"/>
    <mergeCell ref="A69:F69"/>
    <mergeCell ref="A70:E70"/>
    <mergeCell ref="P1:U1"/>
    <mergeCell ref="P2:T2"/>
    <mergeCell ref="G64:M64"/>
    <mergeCell ref="A16:B16"/>
    <mergeCell ref="A2:I2"/>
    <mergeCell ref="F4:G4"/>
    <mergeCell ref="F5:G5"/>
  </mergeCells>
  <printOptions/>
  <pageMargins left="0.4" right="0.25" top="0.27" bottom="0.31" header="0.22" footer="0.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Everyone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Computer System</dc:creator>
  <cp:keywords/>
  <dc:description/>
  <cp:lastModifiedBy>Cao Van Dan</cp:lastModifiedBy>
  <cp:lastPrinted>2021-01-13T20:43:24Z</cp:lastPrinted>
  <dcterms:created xsi:type="dcterms:W3CDTF">2011-03-01T08:45:10Z</dcterms:created>
  <dcterms:modified xsi:type="dcterms:W3CDTF">2021-01-14T05:41:25Z</dcterms:modified>
  <cp:category/>
  <cp:version/>
  <cp:contentType/>
  <cp:contentStatus/>
</cp:coreProperties>
</file>