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XL HL HK" sheetId="1" r:id="rId1"/>
    <sheet name="HS bo hoc, so truong" sheetId="2" r:id="rId2"/>
    <sheet name="Học 2 buoi, trên 6 buoi" sheetId="3" r:id="rId3"/>
  </sheets>
  <definedNames/>
  <calcPr fullCalcOnLoad="1"/>
</workbook>
</file>

<file path=xl/sharedStrings.xml><?xml version="1.0" encoding="utf-8"?>
<sst xmlns="http://schemas.openxmlformats.org/spreadsheetml/2006/main" count="97" uniqueCount="62">
  <si>
    <t>LỚP</t>
  </si>
  <si>
    <t>Lớp</t>
  </si>
  <si>
    <t>HỌC SINH</t>
  </si>
  <si>
    <t>Tỉ lệ</t>
  </si>
  <si>
    <t>TS lớp</t>
  </si>
  <si>
    <t>Mẫu 3</t>
  </si>
  <si>
    <t>Mẫu 5</t>
  </si>
  <si>
    <t>TS HS</t>
  </si>
  <si>
    <t>Các tiêu thức</t>
  </si>
  <si>
    <t>Lớp 6</t>
  </si>
  <si>
    <t>Lớp 7</t>
  </si>
  <si>
    <t>Lớp 8</t>
  </si>
  <si>
    <t>Lớp 9</t>
  </si>
  <si>
    <t>HS</t>
  </si>
  <si>
    <t>Tỷ lệ</t>
  </si>
  <si>
    <t>Nữ</t>
  </si>
  <si>
    <t>DT</t>
  </si>
  <si>
    <t>A. Hạnh kiểm</t>
  </si>
  <si>
    <t>B. Học lực</t>
  </si>
  <si>
    <t>C. Số lớp</t>
  </si>
  <si>
    <t>Người lập biểu</t>
  </si>
  <si>
    <t>THỦ TRƯỞNG ĐƠN VỊ</t>
  </si>
  <si>
    <t>Chia ra</t>
  </si>
  <si>
    <t>Tỉ lệ %</t>
  </si>
  <si>
    <t>TC</t>
  </si>
  <si>
    <t>TRƯỜNG, LỚP, HỌC SINH  ĐƯỢC HỌC 2 BUỔI/NGÀY</t>
  </si>
  <si>
    <r>
      <t>TS  lớp</t>
    </r>
    <r>
      <rPr>
        <b/>
        <sz val="13"/>
        <rFont val="Times New Roman"/>
        <family val="1"/>
      </rPr>
      <t xml:space="preserve"> học trên</t>
    </r>
    <r>
      <rPr>
        <b/>
        <sz val="13"/>
        <color indexed="53"/>
        <rFont val="Times New Roman"/>
        <family val="1"/>
      </rPr>
      <t xml:space="preserve"> 6 buổi/tuần</t>
    </r>
  </si>
  <si>
    <r>
      <t>TS  HS</t>
    </r>
    <r>
      <rPr>
        <b/>
        <sz val="13"/>
        <rFont val="Times New Roman"/>
        <family val="1"/>
      </rPr>
      <t xml:space="preserve"> học trên </t>
    </r>
    <r>
      <rPr>
        <b/>
        <sz val="13"/>
        <color indexed="53"/>
        <rFont val="Times New Roman"/>
        <family val="1"/>
      </rPr>
      <t>6 buổi/tuần</t>
    </r>
  </si>
  <si>
    <r>
      <t>TS Lớp</t>
    </r>
    <r>
      <rPr>
        <b/>
        <sz val="13"/>
        <rFont val="Times New Roman"/>
        <family val="1"/>
      </rPr>
      <t xml:space="preserve"> được học </t>
    </r>
    <r>
      <rPr>
        <b/>
        <sz val="13"/>
        <color indexed="10"/>
        <rFont val="Times New Roman"/>
        <family val="1"/>
      </rPr>
      <t>2 buổi/ngày</t>
    </r>
  </si>
  <si>
    <r>
      <t>TS HS</t>
    </r>
    <r>
      <rPr>
        <b/>
        <sz val="13"/>
        <rFont val="Times New Roman"/>
        <family val="1"/>
      </rPr>
      <t xml:space="preserve"> được học </t>
    </r>
    <r>
      <rPr>
        <b/>
        <sz val="13"/>
        <color indexed="10"/>
        <rFont val="Times New Roman"/>
        <family val="1"/>
      </rPr>
      <t>2 buổi/ngày</t>
    </r>
  </si>
  <si>
    <t>Tỷ lệ (%)</t>
  </si>
  <si>
    <t>TS hs nữ</t>
  </si>
  <si>
    <r>
      <t xml:space="preserve">Số HS </t>
    </r>
    <r>
      <rPr>
        <sz val="12"/>
        <color indexed="10"/>
        <rFont val="Times New Roman"/>
        <family val="1"/>
      </rPr>
      <t>giảm</t>
    </r>
    <r>
      <rPr>
        <sz val="12"/>
        <rFont val="Times New Roman"/>
        <family val="1"/>
      </rPr>
      <t xml:space="preserve"> (so với đầu năm học)</t>
    </r>
  </si>
  <si>
    <r>
      <t xml:space="preserve">Số HS </t>
    </r>
    <r>
      <rPr>
        <sz val="12"/>
        <color indexed="10"/>
        <rFont val="Times New Roman"/>
        <family val="1"/>
      </rPr>
      <t>bỏ học</t>
    </r>
    <r>
      <rPr>
        <sz val="12"/>
        <rFont val="Times New Roman"/>
        <family val="1"/>
      </rPr>
      <t xml:space="preserve"> (so với đầu năm học)</t>
    </r>
  </si>
  <si>
    <t>( Hoặc học sinh được học trên 6 buổi/tuần)</t>
  </si>
  <si>
    <t>PHÒNG GD&amp;ĐT TÂN HIỆP</t>
  </si>
  <si>
    <r>
      <t xml:space="preserve">HS </t>
    </r>
    <r>
      <rPr>
        <sz val="12"/>
        <color indexed="10"/>
        <rFont val="Times New Roman"/>
        <family val="1"/>
      </rPr>
      <t>nữ</t>
    </r>
    <r>
      <rPr>
        <sz val="12"/>
        <rFont val="Times New Roman"/>
        <family val="1"/>
      </rPr>
      <t xml:space="preserve">
bỏ học</t>
    </r>
  </si>
  <si>
    <r>
      <t>TS</t>
    </r>
    <r>
      <rPr>
        <sz val="12"/>
        <color indexed="10"/>
        <rFont val="Times New Roman"/>
        <family val="1"/>
      </rPr>
      <t xml:space="preserve"> hs DT</t>
    </r>
    <r>
      <rPr>
        <sz val="12"/>
        <rFont val="Times New Roman"/>
        <family val="1"/>
      </rPr>
      <t xml:space="preserve"> bỏ học </t>
    </r>
  </si>
  <si>
    <r>
      <t>Nữ hs DT</t>
    </r>
    <r>
      <rPr>
        <sz val="12"/>
        <rFont val="Times New Roman"/>
        <family val="1"/>
      </rPr>
      <t xml:space="preserve"> bỏ học</t>
    </r>
  </si>
  <si>
    <t>CỘNG HÒA XÃ HỘI CHỦ NGHĨA VIỆT NAM</t>
  </si>
  <si>
    <t>Độc lập - Tự do - Hạnh phúc</t>
  </si>
  <si>
    <t>BÁO CÁO THỐNG KÊ 2 MẶT GIÁO DỤC CẤP THCS</t>
  </si>
  <si>
    <t>Tổng số</t>
  </si>
  <si>
    <t xml:space="preserve"> - Tốt</t>
  </si>
  <si>
    <t xml:space="preserve"> - Khá </t>
  </si>
  <si>
    <t xml:space="preserve"> - Trung bình</t>
  </si>
  <si>
    <t xml:space="preserve"> - Yếu</t>
  </si>
  <si>
    <t xml:space="preserve"> - Không xếp loại và sai số</t>
  </si>
  <si>
    <t xml:space="preserve"> - Giỏi</t>
  </si>
  <si>
    <t xml:space="preserve"> - Khá</t>
  </si>
  <si>
    <t xml:space="preserve"> - Kém</t>
  </si>
  <si>
    <t>* Nhập số liệu vào các cột có màu xanh</t>
  </si>
  <si>
    <t>* Nhập chữ vào các ô có màu đỏ</t>
  </si>
  <si>
    <t>Số HS đầu năm học 2020-2021</t>
  </si>
  <si>
    <t>Số HS cuối học kỳ 1 năm học 2020-2021</t>
  </si>
  <si>
    <t>Chuyển trường</t>
  </si>
  <si>
    <t xml:space="preserve"> HỌC KỲ I NĂM HỌC 2020 - 2021</t>
  </si>
  <si>
    <t>Trường THCS Thạnh Trị</t>
  </si>
  <si>
    <t>THỐNG KÊ SỐ HỌC SINH CẤP THCS HỌC KỲ I, NĂM HỌC 2020-2021</t>
  </si>
  <si>
    <t>Cao Văn Đản</t>
  </si>
  <si>
    <t>Trần Việt Hùng</t>
  </si>
  <si>
    <t>TRƯỜNG: THCS THẠNH TRỊ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</si>
</sst>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&quot;€&quot;\ #,##0;&quot;€&quot;\ \-#,##0"/>
    <numFmt numFmtId="175" formatCode="&quot;€&quot;\ #,##0;[Red]&quot;€&quot;\ \-#,##0"/>
    <numFmt numFmtId="176" formatCode="&quot;€&quot;\ #,##0.00;&quot;€&quot;\ \-#,##0.00"/>
    <numFmt numFmtId="177" formatCode="&quot;€&quot;\ #,##0.00;[Red]&quot;€&quot;\ \-#,##0.00"/>
    <numFmt numFmtId="178" formatCode="_ &quot;€&quot;\ * #,##0_ ;_ &quot;€&quot;\ * \-#,##0_ ;_ &quot;€&quot;\ * &quot;-&quot;_ ;_ @_ "/>
    <numFmt numFmtId="179" formatCode="_ * #,##0_ ;_ * \-#,##0_ ;_ * &quot;-&quot;_ ;_ @_ "/>
    <numFmt numFmtId="180" formatCode="_ &quot;€&quot;\ * #,##0.00_ ;_ &quot;€&quot;\ * \-#,##0.00_ ;_ &quot;€&quot;\ * &quot;-&quot;??_ ;_ @_ "/>
    <numFmt numFmtId="181" formatCode="_ * #,##0.00_ ;_ * \-#,##0.00_ ;_ * &quot;-&quot;??_ ;_ @_ "/>
    <numFmt numFmtId="182" formatCode="0.0000"/>
    <numFmt numFmtId="183" formatCode="0.000"/>
    <numFmt numFmtId="184" formatCode="0.00000"/>
    <numFmt numFmtId="185" formatCode="0.00000000"/>
    <numFmt numFmtId="186" formatCode="0.0000000"/>
    <numFmt numFmtId="187" formatCode="0.000000"/>
    <numFmt numFmtId="188" formatCode="0.0"/>
    <numFmt numFmtId="189" formatCode="0.0%"/>
    <numFmt numFmtId="190" formatCode="0.00;[Red]0.00"/>
    <numFmt numFmtId="191" formatCode="0.000;[Red]0.000"/>
    <numFmt numFmtId="192" formatCode="0.0;[Red]0.0"/>
    <numFmt numFmtId="193" formatCode="0;[Red]0"/>
  </numFmts>
  <fonts count="60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color indexed="53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2"/>
      <color indexed="10"/>
      <name val="Arial"/>
      <family val="2"/>
    </font>
    <font>
      <sz val="14"/>
      <color indexed="10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 quotePrefix="1">
      <alignment/>
      <protection locked="0"/>
    </xf>
    <xf numFmtId="0" fontId="9" fillId="32" borderId="17" xfId="0" applyFont="1" applyFill="1" applyBorder="1" applyAlignment="1" applyProtection="1">
      <alignment horizontal="center"/>
      <protection hidden="1"/>
    </xf>
    <xf numFmtId="188" fontId="8" fillId="32" borderId="17" xfId="0" applyNumberFormat="1" applyFont="1" applyFill="1" applyBorder="1" applyAlignment="1" applyProtection="1">
      <alignment horizontal="center"/>
      <protection hidden="1"/>
    </xf>
    <xf numFmtId="0" fontId="8" fillId="0" borderId="18" xfId="0" applyFont="1" applyBorder="1" applyAlignment="1" applyProtection="1" quotePrefix="1">
      <alignment/>
      <protection locked="0"/>
    </xf>
    <xf numFmtId="0" fontId="8" fillId="0" borderId="19" xfId="0" applyFont="1" applyBorder="1" applyAlignment="1" applyProtection="1" quotePrefix="1">
      <alignment/>
      <protection locked="0"/>
    </xf>
    <xf numFmtId="0" fontId="8" fillId="0" borderId="20" xfId="0" applyFont="1" applyBorder="1" applyAlignment="1" applyProtection="1" quotePrefix="1">
      <alignment/>
      <protection locked="0"/>
    </xf>
    <xf numFmtId="0" fontId="3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9" fillId="18" borderId="21" xfId="0" applyFont="1" applyFill="1" applyBorder="1" applyAlignment="1" applyProtection="1">
      <alignment horizontal="left"/>
      <protection locked="0"/>
    </xf>
    <xf numFmtId="0" fontId="9" fillId="18" borderId="13" xfId="0" applyFont="1" applyFill="1" applyBorder="1" applyAlignment="1" applyProtection="1">
      <alignment horizontal="left"/>
      <protection locked="0"/>
    </xf>
    <xf numFmtId="0" fontId="9" fillId="18" borderId="10" xfId="0" applyFont="1" applyFill="1" applyBorder="1" applyAlignment="1" applyProtection="1">
      <alignment horizontal="center"/>
      <protection hidden="1"/>
    </xf>
    <xf numFmtId="1" fontId="8" fillId="18" borderId="10" xfId="0" applyNumberFormat="1" applyFont="1" applyFill="1" applyBorder="1" applyAlignment="1" applyProtection="1">
      <alignment horizontal="center"/>
      <protection hidden="1"/>
    </xf>
    <xf numFmtId="0" fontId="9" fillId="33" borderId="22" xfId="0" applyFont="1" applyFill="1" applyBorder="1" applyAlignment="1" applyProtection="1">
      <alignment/>
      <protection locked="0"/>
    </xf>
    <xf numFmtId="0" fontId="8" fillId="34" borderId="18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/>
      <protection locked="0"/>
    </xf>
    <xf numFmtId="0" fontId="8" fillId="34" borderId="16" xfId="0" applyFont="1" applyFill="1" applyBorder="1" applyAlignment="1" applyProtection="1">
      <alignment horizontal="center"/>
      <protection locked="0"/>
    </xf>
    <xf numFmtId="0" fontId="8" fillId="34" borderId="20" xfId="0" applyFont="1" applyFill="1" applyBorder="1" applyAlignment="1" applyProtection="1">
      <alignment horizontal="center"/>
      <protection locked="0"/>
    </xf>
    <xf numFmtId="0" fontId="8" fillId="34" borderId="17" xfId="0" applyFont="1" applyFill="1" applyBorder="1" applyAlignment="1" applyProtection="1">
      <alignment horizontal="center"/>
      <protection locked="0"/>
    </xf>
    <xf numFmtId="0" fontId="8" fillId="34" borderId="23" xfId="0" applyFont="1" applyFill="1" applyBorder="1" applyAlignment="1" applyProtection="1">
      <alignment horizontal="center"/>
      <protection locked="0"/>
    </xf>
    <xf numFmtId="0" fontId="8" fillId="34" borderId="24" xfId="0" applyFont="1" applyFill="1" applyBorder="1" applyAlignment="1" applyProtection="1">
      <alignment horizontal="center"/>
      <protection locked="0"/>
    </xf>
    <xf numFmtId="0" fontId="8" fillId="34" borderId="25" xfId="0" applyFont="1" applyFill="1" applyBorder="1" applyAlignment="1" applyProtection="1">
      <alignment horizontal="center"/>
      <protection locked="0"/>
    </xf>
    <xf numFmtId="0" fontId="8" fillId="34" borderId="26" xfId="0" applyFont="1" applyFill="1" applyBorder="1" applyAlignment="1" applyProtection="1">
      <alignment horizontal="center"/>
      <protection locked="0"/>
    </xf>
    <xf numFmtId="0" fontId="8" fillId="34" borderId="27" xfId="0" applyFont="1" applyFill="1" applyBorder="1" applyAlignment="1" applyProtection="1">
      <alignment horizontal="center"/>
      <protection locked="0"/>
    </xf>
    <xf numFmtId="0" fontId="8" fillId="34" borderId="28" xfId="0" applyFont="1" applyFill="1" applyBorder="1" applyAlignment="1" applyProtection="1">
      <alignment horizontal="center"/>
      <protection locked="0"/>
    </xf>
    <xf numFmtId="0" fontId="8" fillId="34" borderId="29" xfId="0" applyFont="1" applyFill="1" applyBorder="1" applyAlignment="1" applyProtection="1">
      <alignment horizontal="center"/>
      <protection locked="0"/>
    </xf>
    <xf numFmtId="0" fontId="8" fillId="34" borderId="30" xfId="0" applyFont="1" applyFill="1" applyBorder="1" applyAlignment="1" applyProtection="1">
      <alignment horizontal="center"/>
      <protection locked="0"/>
    </xf>
    <xf numFmtId="0" fontId="8" fillId="34" borderId="31" xfId="0" applyFont="1" applyFill="1" applyBorder="1" applyAlignment="1" applyProtection="1">
      <alignment horizontal="center"/>
      <protection locked="0"/>
    </xf>
    <xf numFmtId="0" fontId="8" fillId="34" borderId="32" xfId="0" applyFont="1" applyFill="1" applyBorder="1" applyAlignment="1" applyProtection="1">
      <alignment horizontal="center"/>
      <protection locked="0"/>
    </xf>
    <xf numFmtId="0" fontId="8" fillId="34" borderId="33" xfId="0" applyFont="1" applyFill="1" applyBorder="1" applyAlignment="1" applyProtection="1">
      <alignment horizontal="center"/>
      <protection locked="0"/>
    </xf>
    <xf numFmtId="0" fontId="9" fillId="18" borderId="11" xfId="0" applyFont="1" applyFill="1" applyBorder="1" applyAlignment="1" applyProtection="1">
      <alignment horizontal="center"/>
      <protection hidden="1"/>
    </xf>
    <xf numFmtId="0" fontId="9" fillId="18" borderId="13" xfId="0" applyFont="1" applyFill="1" applyBorder="1" applyAlignment="1" applyProtection="1">
      <alignment horizontal="center"/>
      <protection hidden="1"/>
    </xf>
    <xf numFmtId="0" fontId="9" fillId="35" borderId="13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 horizontal="centerContinuous" vertical="center"/>
      <protection locked="0"/>
    </xf>
    <xf numFmtId="0" fontId="9" fillId="32" borderId="34" xfId="0" applyFont="1" applyFill="1" applyBorder="1" applyAlignment="1" applyProtection="1">
      <alignment horizontal="center"/>
      <protection hidden="1"/>
    </xf>
    <xf numFmtId="0" fontId="9" fillId="32" borderId="23" xfId="0" applyFont="1" applyFill="1" applyBorder="1" applyAlignment="1" applyProtection="1">
      <alignment horizontal="center"/>
      <protection hidden="1"/>
    </xf>
    <xf numFmtId="188" fontId="8" fillId="32" borderId="23" xfId="0" applyNumberFormat="1" applyFont="1" applyFill="1" applyBorder="1" applyAlignment="1" applyProtection="1">
      <alignment horizontal="center"/>
      <protection hidden="1"/>
    </xf>
    <xf numFmtId="0" fontId="9" fillId="32" borderId="35" xfId="0" applyFont="1" applyFill="1" applyBorder="1" applyAlignment="1" applyProtection="1">
      <alignment horizontal="center"/>
      <protection hidden="1"/>
    </xf>
    <xf numFmtId="0" fontId="9" fillId="32" borderId="26" xfId="0" applyFont="1" applyFill="1" applyBorder="1" applyAlignment="1" applyProtection="1">
      <alignment horizontal="center"/>
      <protection hidden="1"/>
    </xf>
    <xf numFmtId="0" fontId="9" fillId="32" borderId="36" xfId="0" applyFont="1" applyFill="1" applyBorder="1" applyAlignment="1" applyProtection="1">
      <alignment horizontal="center"/>
      <protection hidden="1"/>
    </xf>
    <xf numFmtId="188" fontId="8" fillId="32" borderId="26" xfId="0" applyNumberFormat="1" applyFont="1" applyFill="1" applyBorder="1" applyAlignment="1" applyProtection="1">
      <alignment horizontal="center"/>
      <protection hidden="1"/>
    </xf>
    <xf numFmtId="2" fontId="3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/>
    </xf>
    <xf numFmtId="193" fontId="3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9" fillId="34" borderId="37" xfId="0" applyFont="1" applyFill="1" applyBorder="1" applyAlignment="1" applyProtection="1">
      <alignment horizontal="center"/>
      <protection locked="0"/>
    </xf>
    <xf numFmtId="0" fontId="9" fillId="34" borderId="38" xfId="0" applyFont="1" applyFill="1" applyBorder="1" applyAlignment="1" applyProtection="1">
      <alignment horizontal="center"/>
      <protection locked="0"/>
    </xf>
    <xf numFmtId="0" fontId="9" fillId="34" borderId="39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4" fillId="36" borderId="0" xfId="0" applyFont="1" applyFill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18" fillId="33" borderId="40" xfId="0" applyFont="1" applyFill="1" applyBorder="1" applyAlignment="1" applyProtection="1">
      <alignment horizontal="center"/>
      <protection hidden="1"/>
    </xf>
    <xf numFmtId="0" fontId="18" fillId="33" borderId="38" xfId="0" applyFont="1" applyFill="1" applyBorder="1" applyAlignment="1" applyProtection="1">
      <alignment horizontal="center"/>
      <protection hidden="1"/>
    </xf>
    <xf numFmtId="0" fontId="18" fillId="33" borderId="39" xfId="0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23" fillId="0" borderId="47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2</xdr:row>
      <xdr:rowOff>38100</xdr:rowOff>
    </xdr:from>
    <xdr:to>
      <xdr:col>1</xdr:col>
      <xdr:colOff>95250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857250" y="438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2</xdr:row>
      <xdr:rowOff>0</xdr:rowOff>
    </xdr:from>
    <xdr:to>
      <xdr:col>13</xdr:col>
      <xdr:colOff>295275</xdr:colOff>
      <xdr:row>2</xdr:row>
      <xdr:rowOff>0</xdr:rowOff>
    </xdr:to>
    <xdr:sp>
      <xdr:nvSpPr>
        <xdr:cNvPr id="2" name="Straight Connector 7"/>
        <xdr:cNvSpPr>
          <a:spLocks/>
        </xdr:cNvSpPr>
      </xdr:nvSpPr>
      <xdr:spPr>
        <a:xfrm>
          <a:off x="4867275" y="4000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13">
      <selection activeCell="K31" sqref="K31:R31"/>
    </sheetView>
  </sheetViews>
  <sheetFormatPr defaultColWidth="9.140625" defaultRowHeight="12.75"/>
  <cols>
    <col min="1" max="1" width="23.7109375" style="31" customWidth="1"/>
    <col min="2" max="2" width="7.8515625" style="31" customWidth="1"/>
    <col min="3" max="3" width="7.28125" style="31" customWidth="1"/>
    <col min="4" max="4" width="5.8515625" style="31" customWidth="1"/>
    <col min="5" max="5" width="5.421875" style="31" customWidth="1"/>
    <col min="6" max="6" width="6.28125" style="31" customWidth="1"/>
    <col min="7" max="7" width="6.421875" style="31" customWidth="1"/>
    <col min="8" max="8" width="5.57421875" style="31" customWidth="1"/>
    <col min="9" max="9" width="4.7109375" style="31" customWidth="1"/>
    <col min="10" max="10" width="5.7109375" style="31" customWidth="1"/>
    <col min="11" max="11" width="6.421875" style="31" customWidth="1"/>
    <col min="12" max="13" width="4.7109375" style="31" customWidth="1"/>
    <col min="14" max="14" width="5.421875" style="31" customWidth="1"/>
    <col min="15" max="15" width="6.421875" style="31" customWidth="1"/>
    <col min="16" max="16" width="5.00390625" style="31" customWidth="1"/>
    <col min="17" max="17" width="4.57421875" style="31" customWidth="1"/>
    <col min="18" max="19" width="5.57421875" style="31" customWidth="1"/>
    <col min="20" max="20" width="5.140625" style="31" customWidth="1"/>
    <col min="21" max="21" width="4.57421875" style="31" customWidth="1"/>
    <col min="22" max="16384" width="9.140625" style="31" customWidth="1"/>
  </cols>
  <sheetData>
    <row r="1" spans="1:21" ht="15.75">
      <c r="A1" s="94" t="s">
        <v>35</v>
      </c>
      <c r="B1" s="94"/>
      <c r="C1" s="94"/>
      <c r="D1" s="30"/>
      <c r="E1" s="30"/>
      <c r="F1" s="94" t="s">
        <v>39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30"/>
      <c r="T1" s="30"/>
      <c r="U1" s="30"/>
    </row>
    <row r="2" spans="1:25" ht="15.75">
      <c r="A2" s="101" t="s">
        <v>61</v>
      </c>
      <c r="B2" s="101"/>
      <c r="C2" s="101"/>
      <c r="E2" s="30"/>
      <c r="F2" s="94" t="s">
        <v>40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30"/>
      <c r="T2" s="30"/>
      <c r="U2" s="30"/>
      <c r="V2" s="95" t="s">
        <v>51</v>
      </c>
      <c r="W2" s="95"/>
      <c r="X2" s="95"/>
      <c r="Y2" s="95"/>
    </row>
    <row r="3" spans="1:25" ht="15.75">
      <c r="A3" s="32"/>
      <c r="B3" s="30"/>
      <c r="C3" s="30"/>
      <c r="D3" s="30"/>
      <c r="E3" s="30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0"/>
      <c r="T3" s="30"/>
      <c r="U3" s="30"/>
      <c r="V3" s="95" t="s">
        <v>52</v>
      </c>
      <c r="W3" s="95"/>
      <c r="X3" s="95"/>
      <c r="Y3" s="95"/>
    </row>
    <row r="4" spans="1:21" ht="20.25">
      <c r="A4" s="96" t="s">
        <v>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ht="18.75">
      <c r="A5" s="97" t="s">
        <v>56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1" ht="16.5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5.75">
      <c r="A7" s="34" t="s">
        <v>8</v>
      </c>
      <c r="B7" s="102" t="s">
        <v>42</v>
      </c>
      <c r="C7" s="103"/>
      <c r="D7" s="103"/>
      <c r="E7" s="103"/>
      <c r="F7" s="104" t="s">
        <v>9</v>
      </c>
      <c r="G7" s="103"/>
      <c r="H7" s="103"/>
      <c r="I7" s="105"/>
      <c r="J7" s="104" t="s">
        <v>10</v>
      </c>
      <c r="K7" s="103"/>
      <c r="L7" s="103"/>
      <c r="M7" s="103"/>
      <c r="N7" s="104" t="s">
        <v>11</v>
      </c>
      <c r="O7" s="103"/>
      <c r="P7" s="103"/>
      <c r="Q7" s="105"/>
      <c r="R7" s="103" t="s">
        <v>12</v>
      </c>
      <c r="S7" s="103"/>
      <c r="T7" s="103"/>
      <c r="U7" s="105"/>
    </row>
    <row r="8" spans="1:21" ht="15.75">
      <c r="A8" s="35"/>
      <c r="B8" s="36" t="s">
        <v>13</v>
      </c>
      <c r="C8" s="36" t="s">
        <v>14</v>
      </c>
      <c r="D8" s="37" t="s">
        <v>15</v>
      </c>
      <c r="E8" s="38" t="s">
        <v>16</v>
      </c>
      <c r="F8" s="35" t="s">
        <v>13</v>
      </c>
      <c r="G8" s="36" t="s">
        <v>14</v>
      </c>
      <c r="H8" s="37" t="s">
        <v>15</v>
      </c>
      <c r="I8" s="39" t="s">
        <v>16</v>
      </c>
      <c r="J8" s="35" t="s">
        <v>13</v>
      </c>
      <c r="K8" s="36" t="s">
        <v>14</v>
      </c>
      <c r="L8" s="37" t="s">
        <v>15</v>
      </c>
      <c r="M8" s="38" t="s">
        <v>16</v>
      </c>
      <c r="N8" s="35" t="s">
        <v>13</v>
      </c>
      <c r="O8" s="36" t="s">
        <v>14</v>
      </c>
      <c r="P8" s="37" t="s">
        <v>15</v>
      </c>
      <c r="Q8" s="39" t="s">
        <v>16</v>
      </c>
      <c r="R8" s="40" t="s">
        <v>13</v>
      </c>
      <c r="S8" s="36" t="s">
        <v>14</v>
      </c>
      <c r="T8" s="37" t="s">
        <v>15</v>
      </c>
      <c r="U8" s="39" t="s">
        <v>16</v>
      </c>
    </row>
    <row r="9" spans="1:21" ht="15">
      <c r="A9" s="50" t="s">
        <v>17</v>
      </c>
      <c r="B9" s="51">
        <f>SUM(F9+J9+N9+R9)</f>
        <v>479</v>
      </c>
      <c r="C9" s="52">
        <f>SUM(C10:C14)</f>
        <v>100</v>
      </c>
      <c r="D9" s="51">
        <f aca="true" t="shared" si="0" ref="D9:E15">H9+L9+P9+T9</f>
        <v>224</v>
      </c>
      <c r="E9" s="70">
        <f t="shared" si="0"/>
        <v>68</v>
      </c>
      <c r="F9" s="71">
        <f aca="true" t="shared" si="1" ref="F9:U9">SUM(F10:F14)</f>
        <v>153</v>
      </c>
      <c r="G9" s="52">
        <f t="shared" si="1"/>
        <v>100.00000000000001</v>
      </c>
      <c r="H9" s="51">
        <f t="shared" si="1"/>
        <v>77</v>
      </c>
      <c r="I9" s="51">
        <f t="shared" si="1"/>
        <v>29</v>
      </c>
      <c r="J9" s="71">
        <f t="shared" si="1"/>
        <v>129</v>
      </c>
      <c r="K9" s="52">
        <f t="shared" si="1"/>
        <v>100</v>
      </c>
      <c r="L9" s="51">
        <f t="shared" si="1"/>
        <v>53</v>
      </c>
      <c r="M9" s="51">
        <f t="shared" si="1"/>
        <v>11</v>
      </c>
      <c r="N9" s="71">
        <f t="shared" si="1"/>
        <v>109</v>
      </c>
      <c r="O9" s="52">
        <f t="shared" si="1"/>
        <v>100</v>
      </c>
      <c r="P9" s="51">
        <f t="shared" si="1"/>
        <v>55</v>
      </c>
      <c r="Q9" s="51">
        <f t="shared" si="1"/>
        <v>18</v>
      </c>
      <c r="R9" s="71">
        <f t="shared" si="1"/>
        <v>88</v>
      </c>
      <c r="S9" s="52">
        <f t="shared" si="1"/>
        <v>100</v>
      </c>
      <c r="T9" s="51">
        <f t="shared" si="1"/>
        <v>39</v>
      </c>
      <c r="U9" s="51">
        <f t="shared" si="1"/>
        <v>10</v>
      </c>
    </row>
    <row r="10" spans="1:21" ht="15">
      <c r="A10" s="41" t="s">
        <v>43</v>
      </c>
      <c r="B10" s="42">
        <f>F10+J10+N10+R10</f>
        <v>415</v>
      </c>
      <c r="C10" s="43">
        <f>B10/B9*100</f>
        <v>86.63883089770354</v>
      </c>
      <c r="D10" s="42">
        <f t="shared" si="0"/>
        <v>211</v>
      </c>
      <c r="E10" s="75">
        <f t="shared" si="0"/>
        <v>60</v>
      </c>
      <c r="F10" s="56">
        <v>137</v>
      </c>
      <c r="G10" s="43">
        <f>F10/F9*100</f>
        <v>89.54248366013073</v>
      </c>
      <c r="H10" s="58">
        <v>74</v>
      </c>
      <c r="I10" s="58">
        <v>27</v>
      </c>
      <c r="J10" s="56">
        <v>107</v>
      </c>
      <c r="K10" s="43">
        <f>J10/J9*100</f>
        <v>82.94573643410853</v>
      </c>
      <c r="L10" s="64">
        <v>53</v>
      </c>
      <c r="M10" s="65">
        <v>9</v>
      </c>
      <c r="N10" s="56">
        <v>101</v>
      </c>
      <c r="O10" s="43">
        <f>N10/N9*100</f>
        <v>92.66055045871559</v>
      </c>
      <c r="P10" s="58">
        <v>53</v>
      </c>
      <c r="Q10" s="65">
        <v>16</v>
      </c>
      <c r="R10" s="56">
        <v>70</v>
      </c>
      <c r="S10" s="43">
        <f>R10/R9*100</f>
        <v>79.54545454545455</v>
      </c>
      <c r="T10" s="58">
        <v>31</v>
      </c>
      <c r="U10" s="65">
        <v>8</v>
      </c>
    </row>
    <row r="11" spans="1:21" ht="15">
      <c r="A11" s="44" t="s">
        <v>44</v>
      </c>
      <c r="B11" s="76">
        <f aca="true" t="shared" si="2" ref="B11:B21">F11+J11+N11+R11</f>
        <v>59</v>
      </c>
      <c r="C11" s="77">
        <f>B11/B9*100</f>
        <v>12.31732776617954</v>
      </c>
      <c r="D11" s="76">
        <f t="shared" si="0"/>
        <v>13</v>
      </c>
      <c r="E11" s="78">
        <f t="shared" si="0"/>
        <v>8</v>
      </c>
      <c r="F11" s="54">
        <v>16</v>
      </c>
      <c r="G11" s="77">
        <f>F11/F9*100</f>
        <v>10.457516339869281</v>
      </c>
      <c r="H11" s="59">
        <v>3</v>
      </c>
      <c r="I11" s="59">
        <v>2</v>
      </c>
      <c r="J11" s="54">
        <v>18</v>
      </c>
      <c r="K11" s="77">
        <f>J11/J9*100</f>
        <v>13.953488372093023</v>
      </c>
      <c r="L11" s="66">
        <v>0</v>
      </c>
      <c r="M11" s="67">
        <v>2</v>
      </c>
      <c r="N11" s="54">
        <v>8</v>
      </c>
      <c r="O11" s="77">
        <f>N11/N9*100</f>
        <v>7.339449541284404</v>
      </c>
      <c r="P11" s="59">
        <v>2</v>
      </c>
      <c r="Q11" s="67">
        <v>2</v>
      </c>
      <c r="R11" s="54">
        <v>17</v>
      </c>
      <c r="S11" s="77">
        <f>R11/R9*100</f>
        <v>19.318181818181817</v>
      </c>
      <c r="T11" s="59">
        <v>8</v>
      </c>
      <c r="U11" s="67">
        <v>2</v>
      </c>
    </row>
    <row r="12" spans="1:21" ht="15">
      <c r="A12" s="44" t="s">
        <v>45</v>
      </c>
      <c r="B12" s="76">
        <f t="shared" si="2"/>
        <v>5</v>
      </c>
      <c r="C12" s="77">
        <f>B12/B9*100</f>
        <v>1.0438413361169103</v>
      </c>
      <c r="D12" s="76">
        <f t="shared" si="0"/>
        <v>0</v>
      </c>
      <c r="E12" s="78">
        <f t="shared" si="0"/>
        <v>0</v>
      </c>
      <c r="F12" s="54">
        <v>0</v>
      </c>
      <c r="G12" s="77">
        <f>F12/F9*100</f>
        <v>0</v>
      </c>
      <c r="H12" s="59">
        <v>0</v>
      </c>
      <c r="I12" s="59">
        <v>0</v>
      </c>
      <c r="J12" s="54">
        <v>4</v>
      </c>
      <c r="K12" s="77">
        <f>J12/J9*100</f>
        <v>3.10077519379845</v>
      </c>
      <c r="L12" s="66">
        <v>0</v>
      </c>
      <c r="M12" s="67">
        <v>0</v>
      </c>
      <c r="N12" s="54">
        <v>0</v>
      </c>
      <c r="O12" s="77">
        <f>N12/N9*100</f>
        <v>0</v>
      </c>
      <c r="P12" s="59">
        <v>0</v>
      </c>
      <c r="Q12" s="67">
        <v>0</v>
      </c>
      <c r="R12" s="54">
        <v>1</v>
      </c>
      <c r="S12" s="77">
        <f>R12/R9*100</f>
        <v>1.1363636363636365</v>
      </c>
      <c r="T12" s="59">
        <v>0</v>
      </c>
      <c r="U12" s="67">
        <v>0</v>
      </c>
    </row>
    <row r="13" spans="1:21" ht="15">
      <c r="A13" s="44" t="s">
        <v>46</v>
      </c>
      <c r="B13" s="76">
        <f t="shared" si="2"/>
        <v>0</v>
      </c>
      <c r="C13" s="77">
        <f>B13/B9*100</f>
        <v>0</v>
      </c>
      <c r="D13" s="76">
        <f t="shared" si="0"/>
        <v>0</v>
      </c>
      <c r="E13" s="78">
        <f t="shared" si="0"/>
        <v>0</v>
      </c>
      <c r="F13" s="54">
        <v>0</v>
      </c>
      <c r="G13" s="77">
        <f>F13/F9*100</f>
        <v>0</v>
      </c>
      <c r="H13" s="59">
        <v>0</v>
      </c>
      <c r="I13" s="59">
        <v>0</v>
      </c>
      <c r="J13" s="54">
        <v>0</v>
      </c>
      <c r="K13" s="77">
        <f>J13/J9*100</f>
        <v>0</v>
      </c>
      <c r="L13" s="66">
        <v>0</v>
      </c>
      <c r="M13" s="67">
        <v>0</v>
      </c>
      <c r="N13" s="54">
        <v>0</v>
      </c>
      <c r="O13" s="77">
        <f>N13/N9*100</f>
        <v>0</v>
      </c>
      <c r="P13" s="59">
        <v>0</v>
      </c>
      <c r="Q13" s="67">
        <v>0</v>
      </c>
      <c r="R13" s="54">
        <v>0</v>
      </c>
      <c r="S13" s="77">
        <f>R13/R9*100</f>
        <v>0</v>
      </c>
      <c r="T13" s="59">
        <v>0</v>
      </c>
      <c r="U13" s="67">
        <v>0</v>
      </c>
    </row>
    <row r="14" spans="1:21" ht="15.75" thickBot="1">
      <c r="A14" s="45" t="s">
        <v>47</v>
      </c>
      <c r="B14" s="76">
        <f t="shared" si="2"/>
        <v>0</v>
      </c>
      <c r="C14" s="77">
        <f>B14/B9*100</f>
        <v>0</v>
      </c>
      <c r="D14" s="79">
        <f t="shared" si="0"/>
        <v>0</v>
      </c>
      <c r="E14" s="80">
        <f t="shared" si="0"/>
        <v>0</v>
      </c>
      <c r="F14" s="55">
        <v>0</v>
      </c>
      <c r="G14" s="77">
        <f>F14/F9*100</f>
        <v>0</v>
      </c>
      <c r="H14" s="60">
        <v>0</v>
      </c>
      <c r="I14" s="61">
        <v>0</v>
      </c>
      <c r="J14" s="55">
        <v>0</v>
      </c>
      <c r="K14" s="77">
        <f>J14/J9*100</f>
        <v>0</v>
      </c>
      <c r="L14" s="60">
        <v>0</v>
      </c>
      <c r="M14" s="61">
        <v>0</v>
      </c>
      <c r="N14" s="55">
        <v>0</v>
      </c>
      <c r="O14" s="77">
        <f>N14/N9*100</f>
        <v>0</v>
      </c>
      <c r="P14" s="60">
        <v>0</v>
      </c>
      <c r="Q14" s="61">
        <v>0</v>
      </c>
      <c r="R14" s="55">
        <v>0</v>
      </c>
      <c r="S14" s="77">
        <f>R14/R9*100</f>
        <v>0</v>
      </c>
      <c r="T14" s="60">
        <v>0</v>
      </c>
      <c r="U14" s="61">
        <v>0</v>
      </c>
    </row>
    <row r="15" spans="1:21" ht="15.75" thickTop="1">
      <c r="A15" s="49" t="s">
        <v>18</v>
      </c>
      <c r="B15" s="51">
        <f>SUM(F15+J15+N15+R15)</f>
        <v>479</v>
      </c>
      <c r="C15" s="52">
        <f>SUM(C16:C21)</f>
        <v>100</v>
      </c>
      <c r="D15" s="51">
        <f t="shared" si="0"/>
        <v>224</v>
      </c>
      <c r="E15" s="51">
        <f t="shared" si="0"/>
        <v>68</v>
      </c>
      <c r="F15" s="72">
        <f>SUM(F16:F21)</f>
        <v>153</v>
      </c>
      <c r="G15" s="43">
        <f>F15/F9*100</f>
        <v>100</v>
      </c>
      <c r="H15" s="51">
        <f aca="true" t="shared" si="3" ref="H15:U15">SUM(H16:H21)</f>
        <v>77</v>
      </c>
      <c r="I15" s="51">
        <f t="shared" si="3"/>
        <v>29</v>
      </c>
      <c r="J15" s="72">
        <f t="shared" si="3"/>
        <v>129</v>
      </c>
      <c r="K15" s="52">
        <f t="shared" si="3"/>
        <v>100</v>
      </c>
      <c r="L15" s="51">
        <f t="shared" si="3"/>
        <v>53</v>
      </c>
      <c r="M15" s="51">
        <f t="shared" si="3"/>
        <v>11</v>
      </c>
      <c r="N15" s="72">
        <f t="shared" si="3"/>
        <v>109</v>
      </c>
      <c r="O15" s="52">
        <f t="shared" si="3"/>
        <v>99.99999999999999</v>
      </c>
      <c r="P15" s="51">
        <f t="shared" si="3"/>
        <v>55</v>
      </c>
      <c r="Q15" s="51">
        <f t="shared" si="3"/>
        <v>18</v>
      </c>
      <c r="R15" s="72">
        <f t="shared" si="3"/>
        <v>88</v>
      </c>
      <c r="S15" s="52">
        <f t="shared" si="3"/>
        <v>100</v>
      </c>
      <c r="T15" s="51">
        <f t="shared" si="3"/>
        <v>39</v>
      </c>
      <c r="U15" s="51">
        <f t="shared" si="3"/>
        <v>10</v>
      </c>
    </row>
    <row r="16" spans="1:21" ht="15">
      <c r="A16" s="41" t="s">
        <v>48</v>
      </c>
      <c r="B16" s="42">
        <f t="shared" si="2"/>
        <v>70</v>
      </c>
      <c r="C16" s="43">
        <f>B16/B15*100</f>
        <v>14.613778705636744</v>
      </c>
      <c r="D16" s="42">
        <f aca="true" t="shared" si="4" ref="D16:D21">H16+L16+P16+T16</f>
        <v>48</v>
      </c>
      <c r="E16" s="42">
        <f aca="true" t="shared" si="5" ref="E16:E21">I16+M16+Q16+U16</f>
        <v>9</v>
      </c>
      <c r="F16" s="56">
        <v>20</v>
      </c>
      <c r="G16" s="43">
        <f>F16/F15*100</f>
        <v>13.071895424836603</v>
      </c>
      <c r="H16" s="58">
        <v>18</v>
      </c>
      <c r="I16" s="58">
        <v>4</v>
      </c>
      <c r="J16" s="56">
        <v>15</v>
      </c>
      <c r="K16" s="43">
        <f>J16/J15*100</f>
        <v>11.627906976744185</v>
      </c>
      <c r="L16" s="58">
        <v>10</v>
      </c>
      <c r="M16" s="65">
        <v>1</v>
      </c>
      <c r="N16" s="56">
        <v>11</v>
      </c>
      <c r="O16" s="43">
        <f>N16/N15*100</f>
        <v>10.091743119266056</v>
      </c>
      <c r="P16" s="58">
        <v>5</v>
      </c>
      <c r="Q16" s="68">
        <v>3</v>
      </c>
      <c r="R16" s="56">
        <v>24</v>
      </c>
      <c r="S16" s="43">
        <f>R16/R15*100</f>
        <v>27.27272727272727</v>
      </c>
      <c r="T16" s="58">
        <v>15</v>
      </c>
      <c r="U16" s="65">
        <v>1</v>
      </c>
    </row>
    <row r="17" spans="1:21" ht="15">
      <c r="A17" s="44" t="s">
        <v>49</v>
      </c>
      <c r="B17" s="76">
        <f t="shared" si="2"/>
        <v>193</v>
      </c>
      <c r="C17" s="77">
        <f>B17/B15*100</f>
        <v>40.292275574112736</v>
      </c>
      <c r="D17" s="76">
        <f t="shared" si="4"/>
        <v>116</v>
      </c>
      <c r="E17" s="76">
        <f t="shared" si="5"/>
        <v>18</v>
      </c>
      <c r="F17" s="54">
        <v>57</v>
      </c>
      <c r="G17" s="77">
        <f>F17/F15*100</f>
        <v>37.254901960784316</v>
      </c>
      <c r="H17" s="59">
        <v>37</v>
      </c>
      <c r="I17" s="59">
        <v>9</v>
      </c>
      <c r="J17" s="54">
        <v>57</v>
      </c>
      <c r="K17" s="77">
        <f>J17/J15*100</f>
        <v>44.18604651162791</v>
      </c>
      <c r="L17" s="66">
        <v>36</v>
      </c>
      <c r="M17" s="67">
        <v>2</v>
      </c>
      <c r="N17" s="54">
        <v>43</v>
      </c>
      <c r="O17" s="77">
        <f>N17/N15*100</f>
        <v>39.44954128440367</v>
      </c>
      <c r="P17" s="59">
        <v>24</v>
      </c>
      <c r="Q17" s="69">
        <v>3</v>
      </c>
      <c r="R17" s="54">
        <v>36</v>
      </c>
      <c r="S17" s="77">
        <f>R17/R15*100</f>
        <v>40.909090909090914</v>
      </c>
      <c r="T17" s="59">
        <v>19</v>
      </c>
      <c r="U17" s="67">
        <v>4</v>
      </c>
    </row>
    <row r="18" spans="1:21" ht="15">
      <c r="A18" s="44" t="s">
        <v>45</v>
      </c>
      <c r="B18" s="76">
        <f t="shared" si="2"/>
        <v>192</v>
      </c>
      <c r="C18" s="77">
        <f>B18/B15*100</f>
        <v>40.08350730688935</v>
      </c>
      <c r="D18" s="76">
        <f t="shared" si="4"/>
        <v>59</v>
      </c>
      <c r="E18" s="76">
        <f t="shared" si="5"/>
        <v>36</v>
      </c>
      <c r="F18" s="54">
        <v>67</v>
      </c>
      <c r="G18" s="77">
        <f>F18/F15*100</f>
        <v>43.790849673202615</v>
      </c>
      <c r="H18" s="59">
        <v>21</v>
      </c>
      <c r="I18" s="59">
        <v>13</v>
      </c>
      <c r="J18" s="54">
        <v>46</v>
      </c>
      <c r="K18" s="77">
        <f>J18/J15*100</f>
        <v>35.65891472868217</v>
      </c>
      <c r="L18" s="66">
        <v>7</v>
      </c>
      <c r="M18" s="67">
        <v>7</v>
      </c>
      <c r="N18" s="54">
        <v>51</v>
      </c>
      <c r="O18" s="77">
        <f>N18/N15*100</f>
        <v>46.788990825688074</v>
      </c>
      <c r="P18" s="59">
        <v>26</v>
      </c>
      <c r="Q18" s="69">
        <v>11</v>
      </c>
      <c r="R18" s="54">
        <v>28</v>
      </c>
      <c r="S18" s="77">
        <f>R18/R15*100</f>
        <v>31.818181818181817</v>
      </c>
      <c r="T18" s="59">
        <v>5</v>
      </c>
      <c r="U18" s="67">
        <v>5</v>
      </c>
    </row>
    <row r="19" spans="1:21" ht="15">
      <c r="A19" s="44" t="s">
        <v>46</v>
      </c>
      <c r="B19" s="76">
        <f t="shared" si="2"/>
        <v>23</v>
      </c>
      <c r="C19" s="77">
        <f>B19/B15*100</f>
        <v>4.801670146137787</v>
      </c>
      <c r="D19" s="76">
        <f t="shared" si="4"/>
        <v>1</v>
      </c>
      <c r="E19" s="76">
        <f t="shared" si="5"/>
        <v>5</v>
      </c>
      <c r="F19" s="54">
        <v>9</v>
      </c>
      <c r="G19" s="77">
        <f>F19/F15*100</f>
        <v>5.88235294117647</v>
      </c>
      <c r="H19" s="59">
        <v>1</v>
      </c>
      <c r="I19" s="59">
        <v>3</v>
      </c>
      <c r="J19" s="54">
        <v>11</v>
      </c>
      <c r="K19" s="77">
        <f>J19/J15*100</f>
        <v>8.527131782945736</v>
      </c>
      <c r="L19" s="66">
        <v>0</v>
      </c>
      <c r="M19" s="67">
        <v>1</v>
      </c>
      <c r="N19" s="54">
        <v>3</v>
      </c>
      <c r="O19" s="77">
        <f>N19/N15*100</f>
        <v>2.7522935779816518</v>
      </c>
      <c r="P19" s="59">
        <v>0</v>
      </c>
      <c r="Q19" s="69">
        <v>1</v>
      </c>
      <c r="R19" s="54">
        <v>0</v>
      </c>
      <c r="S19" s="77">
        <f>R19/R15*100</f>
        <v>0</v>
      </c>
      <c r="T19" s="59">
        <v>0</v>
      </c>
      <c r="U19" s="67">
        <v>0</v>
      </c>
    </row>
    <row r="20" spans="1:21" ht="15">
      <c r="A20" s="44" t="s">
        <v>50</v>
      </c>
      <c r="B20" s="76">
        <f t="shared" si="2"/>
        <v>1</v>
      </c>
      <c r="C20" s="77">
        <f>B20/B15*100</f>
        <v>0.20876826722338201</v>
      </c>
      <c r="D20" s="76">
        <f t="shared" si="4"/>
        <v>0</v>
      </c>
      <c r="E20" s="76">
        <f t="shared" si="5"/>
        <v>0</v>
      </c>
      <c r="F20" s="54">
        <v>0</v>
      </c>
      <c r="G20" s="77">
        <f>F20/F15*100</f>
        <v>0</v>
      </c>
      <c r="H20" s="59">
        <v>0</v>
      </c>
      <c r="I20" s="59">
        <v>0</v>
      </c>
      <c r="J20" s="54">
        <v>0</v>
      </c>
      <c r="K20" s="77">
        <f>J20/J15*100</f>
        <v>0</v>
      </c>
      <c r="L20" s="66">
        <v>0</v>
      </c>
      <c r="M20" s="67">
        <v>0</v>
      </c>
      <c r="N20" s="54">
        <v>1</v>
      </c>
      <c r="O20" s="77">
        <f>N20/N15*100</f>
        <v>0.9174311926605505</v>
      </c>
      <c r="P20" s="59">
        <v>0</v>
      </c>
      <c r="Q20" s="69">
        <v>0</v>
      </c>
      <c r="R20" s="54">
        <v>0</v>
      </c>
      <c r="S20" s="77">
        <f>R20/R15*100</f>
        <v>0</v>
      </c>
      <c r="T20" s="59">
        <v>0</v>
      </c>
      <c r="U20" s="67">
        <v>0</v>
      </c>
    </row>
    <row r="21" spans="1:21" ht="15">
      <c r="A21" s="46" t="s">
        <v>47</v>
      </c>
      <c r="B21" s="79">
        <f t="shared" si="2"/>
        <v>0</v>
      </c>
      <c r="C21" s="81">
        <f>B21/B15*100</f>
        <v>0</v>
      </c>
      <c r="D21" s="79">
        <f t="shared" si="4"/>
        <v>0</v>
      </c>
      <c r="E21" s="79">
        <f t="shared" si="5"/>
        <v>0</v>
      </c>
      <c r="F21" s="57">
        <v>0</v>
      </c>
      <c r="G21" s="81">
        <f>F21/F15*100</f>
        <v>0</v>
      </c>
      <c r="H21" s="62">
        <v>0</v>
      </c>
      <c r="I21" s="63">
        <v>0</v>
      </c>
      <c r="J21" s="57">
        <v>0</v>
      </c>
      <c r="K21" s="81">
        <f>J21/J15*100</f>
        <v>0</v>
      </c>
      <c r="L21" s="62">
        <v>0</v>
      </c>
      <c r="M21" s="63">
        <v>0</v>
      </c>
      <c r="N21" s="57">
        <v>0</v>
      </c>
      <c r="O21" s="81">
        <f>N21/N15*100</f>
        <v>0</v>
      </c>
      <c r="P21" s="62">
        <v>0</v>
      </c>
      <c r="Q21" s="63">
        <v>0</v>
      </c>
      <c r="R21" s="57">
        <v>0</v>
      </c>
      <c r="S21" s="81">
        <f>R21/R15*100</f>
        <v>0</v>
      </c>
      <c r="T21" s="62">
        <v>0</v>
      </c>
      <c r="U21" s="63">
        <v>0</v>
      </c>
    </row>
    <row r="22" spans="1:21" ht="15" thickBot="1">
      <c r="A22" s="53" t="s">
        <v>19</v>
      </c>
      <c r="B22" s="98">
        <f>F22+J22+N22+R22</f>
        <v>14</v>
      </c>
      <c r="C22" s="99"/>
      <c r="D22" s="99"/>
      <c r="E22" s="100"/>
      <c r="F22" s="88">
        <v>4</v>
      </c>
      <c r="G22" s="89"/>
      <c r="H22" s="89"/>
      <c r="I22" s="90"/>
      <c r="J22" s="88">
        <v>3</v>
      </c>
      <c r="K22" s="89"/>
      <c r="L22" s="89"/>
      <c r="M22" s="90"/>
      <c r="N22" s="88">
        <v>4</v>
      </c>
      <c r="O22" s="89"/>
      <c r="P22" s="89"/>
      <c r="Q22" s="90"/>
      <c r="R22" s="88">
        <v>3</v>
      </c>
      <c r="S22" s="89"/>
      <c r="T22" s="89"/>
      <c r="U22" s="90"/>
    </row>
    <row r="23" spans="1:21" ht="15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0" ht="18.75">
      <c r="A24" s="91" t="s">
        <v>20</v>
      </c>
      <c r="B24" s="91"/>
      <c r="C24" s="91"/>
      <c r="D24" s="47"/>
      <c r="E24" s="47"/>
      <c r="F24" s="47"/>
      <c r="G24" s="47"/>
      <c r="H24" s="47"/>
      <c r="I24" s="47"/>
      <c r="J24" s="47"/>
      <c r="K24" s="92" t="str">
        <f ca="1">"Thạnh Trị, ngày "&amp;DAY(TODAY())&amp;" tháng "&amp;MONTH(TODAY())&amp;" năm "&amp;YEAR(TODAY())</f>
        <v>Thạnh Trị, ngày 12 tháng 1 năm 2021</v>
      </c>
      <c r="L24" s="92"/>
      <c r="M24" s="92"/>
      <c r="N24" s="92"/>
      <c r="O24" s="92"/>
      <c r="P24" s="92"/>
      <c r="Q24" s="92"/>
      <c r="R24" s="92"/>
      <c r="S24" s="47"/>
      <c r="T24" s="48"/>
    </row>
    <row r="25" spans="11:18" ht="18.75">
      <c r="K25" s="93" t="s">
        <v>21</v>
      </c>
      <c r="L25" s="93"/>
      <c r="M25" s="93"/>
      <c r="N25" s="93"/>
      <c r="O25" s="93"/>
      <c r="P25" s="93"/>
      <c r="Q25" s="93"/>
      <c r="R25" s="93"/>
    </row>
    <row r="26" spans="11:15" ht="18.75">
      <c r="K26" s="73"/>
      <c r="L26" s="74"/>
      <c r="M26" s="73"/>
      <c r="N26" s="73"/>
      <c r="O26" s="73"/>
    </row>
    <row r="30" spans="1:3" ht="15.75">
      <c r="A30" s="94" t="s">
        <v>59</v>
      </c>
      <c r="B30" s="94"/>
      <c r="C30" s="94"/>
    </row>
    <row r="31" spans="1:18" ht="18.75">
      <c r="A31" s="94"/>
      <c r="B31" s="94"/>
      <c r="C31" s="94"/>
      <c r="K31" s="93" t="s">
        <v>60</v>
      </c>
      <c r="L31" s="93"/>
      <c r="M31" s="93"/>
      <c r="N31" s="93"/>
      <c r="O31" s="93"/>
      <c r="P31" s="93"/>
      <c r="Q31" s="93"/>
      <c r="R31" s="93"/>
    </row>
  </sheetData>
  <sheetProtection password="CF7A" sheet="1"/>
  <mergeCells count="24">
    <mergeCell ref="R7:U7"/>
    <mergeCell ref="A30:C30"/>
    <mergeCell ref="K31:R31"/>
    <mergeCell ref="A31:C31"/>
    <mergeCell ref="V2:Y2"/>
    <mergeCell ref="V3:Y3"/>
    <mergeCell ref="A4:U4"/>
    <mergeCell ref="A5:U5"/>
    <mergeCell ref="B22:E22"/>
    <mergeCell ref="A1:C1"/>
    <mergeCell ref="A2:C2"/>
    <mergeCell ref="B7:E7"/>
    <mergeCell ref="F7:I7"/>
    <mergeCell ref="F1:R1"/>
    <mergeCell ref="F22:I22"/>
    <mergeCell ref="A24:C24"/>
    <mergeCell ref="K24:R24"/>
    <mergeCell ref="K25:R25"/>
    <mergeCell ref="N22:Q22"/>
    <mergeCell ref="F2:R2"/>
    <mergeCell ref="J22:M22"/>
    <mergeCell ref="N7:Q7"/>
    <mergeCell ref="R22:U22"/>
    <mergeCell ref="J7:M7"/>
  </mergeCells>
  <conditionalFormatting sqref="P15:R15 F15 P9:Q10 T15:U15 L9:M10 L15:N15 H15:J15 T9:U10 F7:F9 N7:N9 J7:J9 R7:R9 G7:G8 H7:I10 K7:M8 O7:Q8 S7:U8">
    <cfRule type="expression" priority="5" dxfId="0" stopIfTrue="1">
      <formula>F7&lt;&gt;""</formula>
    </cfRule>
  </conditionalFormatting>
  <printOptions/>
  <pageMargins left="0.26" right="0.18" top="0.64" bottom="0.3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7">
      <selection activeCell="H21" sqref="H21"/>
    </sheetView>
  </sheetViews>
  <sheetFormatPr defaultColWidth="9.140625" defaultRowHeight="12.75"/>
  <cols>
    <col min="1" max="1" width="10.7109375" style="1" customWidth="1"/>
    <col min="2" max="2" width="11.28125" style="1" customWidth="1"/>
    <col min="3" max="3" width="14.140625" style="1" customWidth="1"/>
    <col min="4" max="4" width="8.7109375" style="1" customWidth="1"/>
    <col min="5" max="5" width="10.7109375" style="1" customWidth="1"/>
    <col min="6" max="6" width="9.140625" style="1" customWidth="1"/>
    <col min="7" max="7" width="10.7109375" style="1" customWidth="1"/>
    <col min="8" max="8" width="9.00390625" style="1" customWidth="1"/>
    <col min="9" max="9" width="9.57421875" style="1" customWidth="1"/>
    <col min="10" max="10" width="7.8515625" style="1" customWidth="1"/>
    <col min="11" max="11" width="10.7109375" style="1" customWidth="1"/>
    <col min="12" max="12" width="8.7109375" style="1" customWidth="1"/>
    <col min="13" max="13" width="11.28125" style="1" customWidth="1"/>
    <col min="14" max="16384" width="9.140625" style="1" customWidth="1"/>
  </cols>
  <sheetData>
    <row r="1" ht="18.75">
      <c r="A1" s="2" t="s">
        <v>5</v>
      </c>
    </row>
    <row r="2" spans="2:13" ht="18.75">
      <c r="B2" s="110" t="s">
        <v>58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2:13" ht="18.75">
      <c r="B3" s="111" t="s">
        <v>57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50.25" customHeight="1">
      <c r="A4" s="106" t="s">
        <v>1</v>
      </c>
      <c r="B4" s="108" t="s">
        <v>53</v>
      </c>
      <c r="C4" s="108" t="s">
        <v>54</v>
      </c>
      <c r="D4" s="108" t="s">
        <v>32</v>
      </c>
      <c r="E4" s="108" t="s">
        <v>30</v>
      </c>
      <c r="F4" s="108" t="s">
        <v>33</v>
      </c>
      <c r="G4" s="108" t="s">
        <v>30</v>
      </c>
      <c r="H4" s="108" t="s">
        <v>31</v>
      </c>
      <c r="I4" s="112" t="s">
        <v>22</v>
      </c>
      <c r="J4" s="113"/>
      <c r="K4" s="113"/>
      <c r="L4" s="113"/>
      <c r="M4" s="114"/>
    </row>
    <row r="5" spans="1:13" ht="51" customHeight="1">
      <c r="A5" s="107"/>
      <c r="B5" s="109"/>
      <c r="C5" s="109"/>
      <c r="D5" s="109"/>
      <c r="E5" s="109"/>
      <c r="F5" s="109"/>
      <c r="G5" s="109"/>
      <c r="H5" s="109"/>
      <c r="I5" s="19" t="s">
        <v>36</v>
      </c>
      <c r="J5" s="19" t="s">
        <v>23</v>
      </c>
      <c r="K5" s="19" t="s">
        <v>37</v>
      </c>
      <c r="L5" s="19" t="s">
        <v>23</v>
      </c>
      <c r="M5" s="22" t="s">
        <v>38</v>
      </c>
    </row>
    <row r="6" spans="1:13" ht="18.75">
      <c r="A6" s="23">
        <v>6</v>
      </c>
      <c r="B6" s="24">
        <v>153</v>
      </c>
      <c r="C6" s="24">
        <v>153</v>
      </c>
      <c r="D6" s="85">
        <f>B6-C6</f>
        <v>0</v>
      </c>
      <c r="E6" s="86">
        <f>D6*100/B6</f>
        <v>0</v>
      </c>
      <c r="F6" s="86"/>
      <c r="G6" s="86">
        <f>F6*100/B6</f>
        <v>0</v>
      </c>
      <c r="H6" s="85">
        <v>77</v>
      </c>
      <c r="I6" s="85">
        <v>0</v>
      </c>
      <c r="J6" s="86">
        <v>0</v>
      </c>
      <c r="K6" s="85">
        <v>0</v>
      </c>
      <c r="L6" s="86"/>
      <c r="M6" s="85">
        <v>0</v>
      </c>
    </row>
    <row r="7" spans="1:13" ht="18.75">
      <c r="A7" s="23">
        <v>7</v>
      </c>
      <c r="B7" s="24">
        <v>131</v>
      </c>
      <c r="C7" s="24">
        <v>129</v>
      </c>
      <c r="D7" s="85">
        <f>B7-C7</f>
        <v>2</v>
      </c>
      <c r="E7" s="86">
        <f>D7*100/B7</f>
        <v>1.5267175572519085</v>
      </c>
      <c r="F7" s="85">
        <v>2</v>
      </c>
      <c r="G7" s="86">
        <f>F7*100/B7</f>
        <v>1.5267175572519085</v>
      </c>
      <c r="H7" s="85">
        <v>54</v>
      </c>
      <c r="I7" s="85">
        <v>1</v>
      </c>
      <c r="J7" s="86">
        <f>I7*100/H7</f>
        <v>1.8518518518518519</v>
      </c>
      <c r="K7" s="85">
        <v>0</v>
      </c>
      <c r="L7" s="86"/>
      <c r="M7" s="85">
        <v>0</v>
      </c>
    </row>
    <row r="8" spans="1:13" ht="18.75">
      <c r="A8" s="26">
        <v>8</v>
      </c>
      <c r="B8" s="24">
        <v>111</v>
      </c>
      <c r="C8" s="24">
        <v>109</v>
      </c>
      <c r="D8" s="85">
        <f>B8-C8</f>
        <v>2</v>
      </c>
      <c r="E8" s="86">
        <f>D8*100/B8</f>
        <v>1.8018018018018018</v>
      </c>
      <c r="F8" s="85">
        <v>2</v>
      </c>
      <c r="G8" s="86">
        <f>F8*100/B8</f>
        <v>1.8018018018018018</v>
      </c>
      <c r="H8" s="85">
        <v>55</v>
      </c>
      <c r="I8" s="85">
        <v>0</v>
      </c>
      <c r="J8" s="86">
        <v>0</v>
      </c>
      <c r="K8" s="85">
        <v>0</v>
      </c>
      <c r="L8" s="86"/>
      <c r="M8" s="85">
        <v>0</v>
      </c>
    </row>
    <row r="9" spans="1:15" ht="18.75">
      <c r="A9" s="26">
        <v>9</v>
      </c>
      <c r="B9" s="24">
        <v>89</v>
      </c>
      <c r="C9" s="24">
        <v>88</v>
      </c>
      <c r="D9" s="85">
        <f>B9-C9</f>
        <v>1</v>
      </c>
      <c r="E9" s="86">
        <f>D9*100/B9</f>
        <v>1.1235955056179776</v>
      </c>
      <c r="F9" s="85">
        <v>0</v>
      </c>
      <c r="G9" s="86">
        <f>F9*100/B9</f>
        <v>0</v>
      </c>
      <c r="H9" s="85">
        <v>40</v>
      </c>
      <c r="I9" s="85">
        <v>0</v>
      </c>
      <c r="J9" s="86">
        <v>0</v>
      </c>
      <c r="K9" s="85">
        <v>0</v>
      </c>
      <c r="L9" s="86"/>
      <c r="M9" s="85">
        <v>0</v>
      </c>
      <c r="N9" s="87"/>
      <c r="O9" s="87" t="s">
        <v>55</v>
      </c>
    </row>
    <row r="10" spans="1:13" ht="18.75">
      <c r="A10" s="21" t="s">
        <v>24</v>
      </c>
      <c r="B10" s="20">
        <f>SUM(B6:B9)</f>
        <v>484</v>
      </c>
      <c r="C10" s="20">
        <f aca="true" t="shared" si="0" ref="C10:M10">SUM(C6:C9)</f>
        <v>479</v>
      </c>
      <c r="D10" s="83">
        <f>B10-C10</f>
        <v>5</v>
      </c>
      <c r="E10" s="25">
        <f>D10*100/B10</f>
        <v>1.0330578512396693</v>
      </c>
      <c r="F10" s="84">
        <f t="shared" si="0"/>
        <v>4</v>
      </c>
      <c r="G10" s="25">
        <f>F10*100/B10</f>
        <v>0.8264462809917356</v>
      </c>
      <c r="H10" s="27">
        <f t="shared" si="0"/>
        <v>226</v>
      </c>
      <c r="I10" s="20">
        <f t="shared" si="0"/>
        <v>1</v>
      </c>
      <c r="J10" s="27">
        <f t="shared" si="0"/>
        <v>1.8518518518518519</v>
      </c>
      <c r="K10" s="20">
        <f t="shared" si="0"/>
        <v>0</v>
      </c>
      <c r="L10" s="27">
        <f t="shared" si="0"/>
        <v>0</v>
      </c>
      <c r="M10" s="20">
        <f t="shared" si="0"/>
        <v>0</v>
      </c>
    </row>
    <row r="12" spans="2:13" ht="18.75">
      <c r="B12" s="4"/>
      <c r="C12" s="4"/>
      <c r="D12" s="4"/>
      <c r="E12" s="4"/>
      <c r="F12" s="92" t="str">
        <f ca="1">"Thạnh Trị, ngày "&amp;DAY(TODAY())&amp;" tháng "&amp;MONTH(TODAY())&amp;" năm "&amp;YEAR(TODAY())</f>
        <v>Thạnh Trị, ngày 12 tháng 1 năm 2021</v>
      </c>
      <c r="G12" s="92"/>
      <c r="H12" s="92"/>
      <c r="I12" s="92"/>
      <c r="J12" s="92"/>
      <c r="K12" s="92"/>
      <c r="L12" s="92"/>
      <c r="M12" s="92"/>
    </row>
    <row r="13" spans="2:13" ht="18.75">
      <c r="B13" s="9"/>
      <c r="C13" s="9"/>
      <c r="D13" s="9"/>
      <c r="E13" s="9"/>
      <c r="F13" s="93" t="s">
        <v>21</v>
      </c>
      <c r="G13" s="93"/>
      <c r="H13" s="93"/>
      <c r="I13" s="93"/>
      <c r="J13" s="93"/>
      <c r="K13" s="93"/>
      <c r="L13" s="93"/>
      <c r="M13" s="93"/>
    </row>
    <row r="14" spans="6:13" ht="18.75">
      <c r="F14" s="5"/>
      <c r="G14" s="5"/>
      <c r="H14" s="5"/>
      <c r="I14" s="5"/>
      <c r="J14" s="5"/>
      <c r="K14" s="5"/>
      <c r="L14" s="5"/>
      <c r="M14" s="5"/>
    </row>
    <row r="18" spans="6:13" ht="18.75">
      <c r="F18" s="121" t="s">
        <v>60</v>
      </c>
      <c r="G18" s="121"/>
      <c r="H18" s="121"/>
      <c r="I18" s="121"/>
      <c r="J18" s="121"/>
      <c r="K18" s="121"/>
      <c r="L18" s="121"/>
      <c r="M18" s="121"/>
    </row>
  </sheetData>
  <sheetProtection/>
  <mergeCells count="14">
    <mergeCell ref="F4:F5"/>
    <mergeCell ref="G4:G5"/>
    <mergeCell ref="H4:H5"/>
    <mergeCell ref="F18:M18"/>
    <mergeCell ref="A4:A5"/>
    <mergeCell ref="B4:B5"/>
    <mergeCell ref="C4:C5"/>
    <mergeCell ref="D4:D5"/>
    <mergeCell ref="F13:M13"/>
    <mergeCell ref="B2:M2"/>
    <mergeCell ref="B3:M3"/>
    <mergeCell ref="F12:M12"/>
    <mergeCell ref="I4:M4"/>
    <mergeCell ref="E4:E5"/>
  </mergeCells>
  <printOptions/>
  <pageMargins left="0.42" right="0.25" top="0.66" bottom="0.5" header="0.21" footer="0.2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3">
      <selection activeCell="F22" sqref="F22:M22"/>
    </sheetView>
  </sheetViews>
  <sheetFormatPr defaultColWidth="9.140625" defaultRowHeight="12.75"/>
  <cols>
    <col min="1" max="1" width="11.7109375" style="1" customWidth="1"/>
    <col min="2" max="2" width="8.8515625" style="1" customWidth="1"/>
    <col min="3" max="3" width="14.00390625" style="1" customWidth="1"/>
    <col min="4" max="4" width="8.421875" style="1" customWidth="1"/>
    <col min="5" max="5" width="8.140625" style="1" customWidth="1"/>
    <col min="6" max="6" width="12.00390625" style="1" customWidth="1"/>
    <col min="7" max="7" width="9.421875" style="1" customWidth="1"/>
    <col min="8" max="8" width="9.7109375" style="1" customWidth="1"/>
    <col min="9" max="9" width="12.8515625" style="1" customWidth="1"/>
    <col min="10" max="10" width="8.421875" style="1" customWidth="1"/>
    <col min="11" max="11" width="8.28125" style="1" customWidth="1"/>
    <col min="12" max="12" width="12.8515625" style="1" customWidth="1"/>
    <col min="13" max="13" width="9.8515625" style="1" customWidth="1"/>
    <col min="14" max="14" width="7.7109375" style="1" customWidth="1"/>
    <col min="15" max="15" width="11.140625" style="1" customWidth="1"/>
    <col min="16" max="16" width="7.7109375" style="1" customWidth="1"/>
    <col min="17" max="16384" width="9.140625" style="1" customWidth="1"/>
  </cols>
  <sheetData>
    <row r="1" spans="1:13" ht="18.75">
      <c r="A1" s="16" t="s">
        <v>6</v>
      </c>
      <c r="B1" s="16"/>
      <c r="C1"/>
      <c r="D1"/>
      <c r="E1"/>
      <c r="F1"/>
      <c r="G1"/>
      <c r="H1"/>
      <c r="I1"/>
      <c r="J1"/>
      <c r="K1"/>
      <c r="L1"/>
      <c r="M1"/>
    </row>
    <row r="2" spans="1:13" ht="18.75">
      <c r="A2" s="121" t="s">
        <v>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8.75" customHeight="1">
      <c r="A3" s="122" t="s">
        <v>34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27.75" customHeight="1">
      <c r="A4" s="111" t="s">
        <v>57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8.75">
      <c r="A5" s="17"/>
      <c r="B5" s="115" t="s">
        <v>0</v>
      </c>
      <c r="C5" s="116"/>
      <c r="D5" s="117"/>
      <c r="E5" s="115" t="s">
        <v>2</v>
      </c>
      <c r="F5" s="116"/>
      <c r="G5" s="117"/>
      <c r="H5" s="123" t="s">
        <v>0</v>
      </c>
      <c r="I5" s="123"/>
      <c r="J5" s="123"/>
      <c r="K5" s="123" t="s">
        <v>2</v>
      </c>
      <c r="L5" s="123"/>
      <c r="M5" s="123"/>
    </row>
    <row r="6" spans="1:13" ht="18.75" customHeight="1">
      <c r="A6" s="118" t="s">
        <v>1</v>
      </c>
      <c r="B6" s="120" t="s">
        <v>4</v>
      </c>
      <c r="C6" s="124" t="s">
        <v>26</v>
      </c>
      <c r="D6" s="127" t="s">
        <v>3</v>
      </c>
      <c r="E6" s="120" t="s">
        <v>7</v>
      </c>
      <c r="F6" s="119" t="s">
        <v>27</v>
      </c>
      <c r="G6" s="120" t="s">
        <v>3</v>
      </c>
      <c r="H6" s="120" t="s">
        <v>4</v>
      </c>
      <c r="I6" s="119" t="s">
        <v>28</v>
      </c>
      <c r="J6" s="120" t="s">
        <v>3</v>
      </c>
      <c r="K6" s="120" t="s">
        <v>7</v>
      </c>
      <c r="L6" s="119" t="s">
        <v>29</v>
      </c>
      <c r="M6" s="120" t="s">
        <v>3</v>
      </c>
    </row>
    <row r="7" spans="1:16" ht="18.75">
      <c r="A7" s="118"/>
      <c r="B7" s="120"/>
      <c r="C7" s="125"/>
      <c r="D7" s="127"/>
      <c r="E7" s="120"/>
      <c r="F7" s="120"/>
      <c r="G7" s="120"/>
      <c r="H7" s="120"/>
      <c r="I7" s="120"/>
      <c r="J7" s="120"/>
      <c r="K7" s="120"/>
      <c r="L7" s="120"/>
      <c r="M7" s="120"/>
      <c r="N7" s="12"/>
      <c r="O7" s="12"/>
      <c r="P7" s="10"/>
    </row>
    <row r="8" spans="1:16" ht="19.5" customHeight="1">
      <c r="A8" s="118"/>
      <c r="B8" s="120"/>
      <c r="C8" s="126"/>
      <c r="D8" s="127"/>
      <c r="E8" s="120"/>
      <c r="F8" s="120"/>
      <c r="G8" s="120"/>
      <c r="H8" s="120"/>
      <c r="I8" s="120"/>
      <c r="J8" s="120"/>
      <c r="K8" s="120"/>
      <c r="L8" s="120"/>
      <c r="M8" s="120"/>
      <c r="N8" s="10"/>
      <c r="O8" s="10"/>
      <c r="P8" s="10"/>
    </row>
    <row r="9" spans="1:16" ht="18.75">
      <c r="A9" s="8">
        <v>6</v>
      </c>
      <c r="B9" s="24">
        <v>4</v>
      </c>
      <c r="C9" s="28">
        <v>0</v>
      </c>
      <c r="D9" s="82">
        <f>C9/B9*100</f>
        <v>0</v>
      </c>
      <c r="E9" s="29">
        <v>153</v>
      </c>
      <c r="F9" s="29">
        <v>0</v>
      </c>
      <c r="G9" s="82">
        <f>F9/E9*100</f>
        <v>0</v>
      </c>
      <c r="H9" s="24">
        <v>4</v>
      </c>
      <c r="I9" s="3">
        <v>0</v>
      </c>
      <c r="J9" s="82">
        <f>I9/H9*100</f>
        <v>0</v>
      </c>
      <c r="K9" s="29">
        <v>153</v>
      </c>
      <c r="L9" s="3">
        <v>0</v>
      </c>
      <c r="M9" s="82">
        <f>L9/K9*100</f>
        <v>0</v>
      </c>
      <c r="N9" s="10"/>
      <c r="O9" s="10"/>
      <c r="P9" s="10"/>
    </row>
    <row r="10" spans="1:16" ht="18.75" customHeight="1">
      <c r="A10" s="8">
        <v>7</v>
      </c>
      <c r="B10" s="24">
        <v>3</v>
      </c>
      <c r="C10" s="24">
        <v>3</v>
      </c>
      <c r="D10" s="82">
        <f>C10/B10*100</f>
        <v>100</v>
      </c>
      <c r="E10" s="29">
        <v>129</v>
      </c>
      <c r="F10" s="29">
        <v>129</v>
      </c>
      <c r="G10" s="82">
        <f>F10/E10*100</f>
        <v>100</v>
      </c>
      <c r="H10" s="24">
        <v>3</v>
      </c>
      <c r="I10" s="3">
        <v>0</v>
      </c>
      <c r="J10" s="82">
        <f>I10/H10*100</f>
        <v>0</v>
      </c>
      <c r="K10" s="29">
        <v>129</v>
      </c>
      <c r="L10" s="3">
        <v>0</v>
      </c>
      <c r="M10" s="82">
        <f>L10/K10*100</f>
        <v>0</v>
      </c>
      <c r="N10" s="10"/>
      <c r="O10" s="10"/>
      <c r="P10" s="10"/>
    </row>
    <row r="11" spans="1:16" ht="18.75">
      <c r="A11" s="8">
        <v>8</v>
      </c>
      <c r="B11" s="24">
        <v>4</v>
      </c>
      <c r="C11" s="24">
        <v>4</v>
      </c>
      <c r="D11" s="82">
        <f>C11/B11*100</f>
        <v>100</v>
      </c>
      <c r="E11" s="29">
        <v>109</v>
      </c>
      <c r="F11" s="29">
        <v>109</v>
      </c>
      <c r="G11" s="82">
        <f>F11/E11*100</f>
        <v>100</v>
      </c>
      <c r="H11" s="24">
        <v>4</v>
      </c>
      <c r="I11" s="3">
        <v>0</v>
      </c>
      <c r="J11" s="82">
        <f>I11/H11*100</f>
        <v>0</v>
      </c>
      <c r="K11" s="29">
        <v>109</v>
      </c>
      <c r="L11" s="3">
        <v>0</v>
      </c>
      <c r="M11" s="82">
        <f>L11/K11*100</f>
        <v>0</v>
      </c>
      <c r="N11" s="10"/>
      <c r="O11" s="10"/>
      <c r="P11" s="10"/>
    </row>
    <row r="12" spans="1:16" ht="23.25" customHeight="1">
      <c r="A12" s="8">
        <v>9</v>
      </c>
      <c r="B12" s="24">
        <v>3</v>
      </c>
      <c r="C12" s="24">
        <v>3</v>
      </c>
      <c r="D12" s="82">
        <f>C12/B12*100</f>
        <v>100</v>
      </c>
      <c r="E12" s="29">
        <v>88</v>
      </c>
      <c r="F12" s="29">
        <v>88</v>
      </c>
      <c r="G12" s="82">
        <f>F12/E12*100</f>
        <v>100</v>
      </c>
      <c r="H12" s="24">
        <v>3</v>
      </c>
      <c r="I12" s="3">
        <v>0</v>
      </c>
      <c r="J12" s="82">
        <f>I12/H12*100</f>
        <v>0</v>
      </c>
      <c r="K12" s="29">
        <v>88</v>
      </c>
      <c r="L12" s="3">
        <v>0</v>
      </c>
      <c r="M12" s="82">
        <f>L12/K12*100</f>
        <v>0</v>
      </c>
      <c r="N12" s="10"/>
      <c r="O12" s="10"/>
      <c r="P12" s="10"/>
    </row>
    <row r="13" spans="1:16" ht="18.75">
      <c r="A13" s="7" t="s">
        <v>24</v>
      </c>
      <c r="B13" s="7">
        <f>SUM(B9:B12)</f>
        <v>14</v>
      </c>
      <c r="C13" s="7">
        <f>SUM(C9:C12)</f>
        <v>10</v>
      </c>
      <c r="D13" s="82">
        <f>C13/B13*100</f>
        <v>71.42857142857143</v>
      </c>
      <c r="E13" s="18">
        <f>SUM(E9:E12)</f>
        <v>479</v>
      </c>
      <c r="F13" s="18">
        <f>SUM(F9:F12)</f>
        <v>326</v>
      </c>
      <c r="G13" s="82">
        <f>F13/E13*100</f>
        <v>68.05845511482255</v>
      </c>
      <c r="H13" s="18">
        <f>SUM(H9:H12)</f>
        <v>14</v>
      </c>
      <c r="I13" s="18">
        <f>SUM(I9:I12)</f>
        <v>0</v>
      </c>
      <c r="J13" s="82">
        <f>I13/H13*100</f>
        <v>0</v>
      </c>
      <c r="K13" s="18">
        <f>SUM(K9:K12)</f>
        <v>479</v>
      </c>
      <c r="L13" s="18">
        <f>SUM(L9:L12)</f>
        <v>0</v>
      </c>
      <c r="M13" s="82">
        <f>L13/K13*100</f>
        <v>0</v>
      </c>
      <c r="N13" s="10"/>
      <c r="O13" s="10"/>
      <c r="P13" s="10"/>
    </row>
    <row r="14" spans="1:16" ht="18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0"/>
    </row>
    <row r="15" spans="1:16" ht="19.5">
      <c r="A15" s="13"/>
      <c r="B15" s="13"/>
      <c r="C15" s="13"/>
      <c r="D15" s="13"/>
      <c r="E15" s="13"/>
      <c r="F15" s="92" t="str">
        <f ca="1">"Thạnh Trị, ngày "&amp;DAY(TODAY())&amp;" tháng "&amp;MONTH(TODAY())&amp;" năm "&amp;YEAR(TODAY())</f>
        <v>Thạnh Trị, ngày 12 tháng 1 năm 2021</v>
      </c>
      <c r="G15" s="92"/>
      <c r="H15" s="92"/>
      <c r="I15" s="92"/>
      <c r="J15" s="92"/>
      <c r="K15" s="92"/>
      <c r="L15" s="92"/>
      <c r="M15" s="92"/>
      <c r="N15" s="13"/>
      <c r="O15" s="13"/>
      <c r="P15" s="10"/>
    </row>
    <row r="16" spans="1:16" ht="22.5" customHeight="1">
      <c r="A16" s="10"/>
      <c r="B16" s="10"/>
      <c r="C16" s="10"/>
      <c r="D16" s="10"/>
      <c r="E16" s="10"/>
      <c r="F16" s="93" t="s">
        <v>21</v>
      </c>
      <c r="G16" s="93"/>
      <c r="H16" s="93"/>
      <c r="I16" s="93"/>
      <c r="J16" s="93"/>
      <c r="K16" s="93"/>
      <c r="L16" s="93"/>
      <c r="M16" s="93"/>
      <c r="N16" s="10"/>
      <c r="O16" s="10"/>
      <c r="P16" s="10"/>
    </row>
    <row r="17" spans="1:16" ht="18.75">
      <c r="A17" s="12"/>
      <c r="B17" s="12"/>
      <c r="C17" s="12"/>
      <c r="D17" s="12"/>
      <c r="E17" s="12"/>
      <c r="F17" s="5"/>
      <c r="G17" s="5"/>
      <c r="H17" s="5"/>
      <c r="I17" s="5"/>
      <c r="J17" s="5"/>
      <c r="K17" s="5"/>
      <c r="L17" s="5"/>
      <c r="M17" s="5"/>
      <c r="N17" s="12"/>
      <c r="O17" s="12"/>
      <c r="P17" s="12"/>
    </row>
    <row r="18" spans="1:16" ht="18.75">
      <c r="A18" s="14"/>
      <c r="B18" s="14"/>
      <c r="C18" s="15"/>
      <c r="D18" s="11"/>
      <c r="E18" s="11"/>
      <c r="F18" s="6"/>
      <c r="G18" s="6"/>
      <c r="H18" s="6"/>
      <c r="I18" s="6"/>
      <c r="J18" s="6"/>
      <c r="K18" s="6"/>
      <c r="L18" s="6"/>
      <c r="M18" s="6"/>
      <c r="N18" s="14"/>
      <c r="O18" s="14"/>
      <c r="P18" s="14"/>
    </row>
    <row r="22" spans="6:13" ht="18.75">
      <c r="F22" s="121" t="s">
        <v>60</v>
      </c>
      <c r="G22" s="121"/>
      <c r="H22" s="121"/>
      <c r="I22" s="121"/>
      <c r="J22" s="121"/>
      <c r="K22" s="121"/>
      <c r="L22" s="121"/>
      <c r="M22" s="121"/>
    </row>
  </sheetData>
  <sheetProtection/>
  <mergeCells count="23">
    <mergeCell ref="F22:M22"/>
    <mergeCell ref="L6:L8"/>
    <mergeCell ref="M6:M8"/>
    <mergeCell ref="E6:E8"/>
    <mergeCell ref="J6:J8"/>
    <mergeCell ref="G6:G8"/>
    <mergeCell ref="H6:H8"/>
    <mergeCell ref="A2:M2"/>
    <mergeCell ref="A3:M3"/>
    <mergeCell ref="A4:M4"/>
    <mergeCell ref="H5:J5"/>
    <mergeCell ref="K5:M5"/>
    <mergeCell ref="B5:D5"/>
    <mergeCell ref="E5:G5"/>
    <mergeCell ref="A6:A8"/>
    <mergeCell ref="I6:I8"/>
    <mergeCell ref="K6:K8"/>
    <mergeCell ref="F15:M15"/>
    <mergeCell ref="F16:M16"/>
    <mergeCell ref="C6:C8"/>
    <mergeCell ref="D6:D8"/>
    <mergeCell ref="F6:F8"/>
    <mergeCell ref="B6:B8"/>
  </mergeCells>
  <printOptions/>
  <pageMargins left="0.35" right="0.25" top="0.55" bottom="0.35" header="0.17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Cao Van Dan</cp:lastModifiedBy>
  <cp:lastPrinted>2021-01-13T03:17:20Z</cp:lastPrinted>
  <dcterms:created xsi:type="dcterms:W3CDTF">1996-10-14T23:33:28Z</dcterms:created>
  <dcterms:modified xsi:type="dcterms:W3CDTF">2021-01-13T03:26:57Z</dcterms:modified>
  <cp:category/>
  <cp:version/>
  <cp:contentType/>
  <cp:contentStatus/>
</cp:coreProperties>
</file>