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0" windowHeight="11100" tabRatio="885" activeTab="5"/>
  </bookViews>
  <sheets>
    <sheet name="Thi HK2" sheetId="30" r:id="rId1"/>
    <sheet name="Thi HK1" sheetId="13" r:id="rId2"/>
    <sheet name="Thong tin HS_In" sheetId="22" r:id="rId3"/>
    <sheet name="DSHS_GVCN" sheetId="8" r:id="rId4"/>
    <sheet name="HocSinh-SMAS" sheetId="1" r:id="rId5"/>
    <sheet name="Sỉ số - Dan tộc" sheetId="31" r:id="rId6"/>
    <sheet name="HSG_nhan tiền" sheetId="14" r:id="rId7"/>
    <sheet name="Bỏ học" sheetId="15" r:id="rId8"/>
    <sheet name="HS ngheo" sheetId="27" r:id="rId9"/>
    <sheet name="HS can ngheo" sheetId="29" r:id="rId10"/>
    <sheet name="K6-Đăng bộ" sheetId="24" r:id="rId11"/>
  </sheets>
  <externalReferences>
    <externalReference r:id="rId12"/>
    <externalReference r:id="rId13"/>
    <externalReference r:id="rId14"/>
  </externalReferences>
  <definedNames>
    <definedName name="_xlnm._FilterDatabase" localSheetId="1" hidden="1">'Thi HK1'!$B$303:$B$347</definedName>
    <definedName name="_xlnm._FilterDatabase" localSheetId="0" hidden="1">'Thi HK2'!$B$303:$B$347</definedName>
    <definedName name="AreasType">OFFSET([1]ref!$K$2,0,0,COUNTA([1]ref!$K$2:$K$1000),1)</definedName>
    <definedName name="cap">#REF!</definedName>
    <definedName name="ClassTypes">OFFSET([1]ref!$J$2,0,0,COUNTA([1]ref!$J$2:$J$1000),1)</definedName>
    <definedName name="DanToc">[2]ref!$B$4:$B$63</definedName>
    <definedName name="DisabilityType">OFFSET([1]ref!$L$2,0,0,COUNTA([1]ref!$L$2:$L$1000),1)</definedName>
    <definedName name="DoiTuongChinhSach">[3]ref!$A$4:$A$34</definedName>
    <definedName name="he">#REF!</definedName>
    <definedName name="hocsinh">#REF!</definedName>
    <definedName name="lsDoiTuongChinhSach">OFFSET(#REF!,0,0,COUNTA(#REF!)-1,1)</definedName>
    <definedName name="lsQuanHuyen">OFFSET(#REF!,0,0,COUNTA(#REF!)-1,1)</definedName>
    <definedName name="lstDanToc">OFFSET(#REF!,0,0,COUNTA(#REF!)-1,1)</definedName>
    <definedName name="lsTinhThanh">OFFSET(#REF!,0,0,COUNTA(#REF!)-2,1)</definedName>
    <definedName name="lsTonGiao">OFFSET(#REF!,0,0,COUNTA(#REF!)-1,1)</definedName>
    <definedName name="lsXaPhuong">OFFSET(#REF!,0,0,COUNTA(#REF!)-1,1)</definedName>
    <definedName name="lydo">#REF!</definedName>
    <definedName name="mydata">#REF!</definedName>
    <definedName name="Phuong" localSheetId="10">#REF!</definedName>
    <definedName name="Phuong">#REF!</definedName>
    <definedName name="PolicyRegimes__.Resolution">OFFSET([1]ref!$H$2,0,0,COUNTA([1]ref!$H$2:$H$1000),1)</definedName>
    <definedName name="_xlnm.Print_Titles" localSheetId="10">'K6-Đăng bộ'!$7:$7</definedName>
    <definedName name="quan">#REF!</definedName>
    <definedName name="ref.BloodTypes">OFFSET([1]ref!$E$2,0,0,COUNTA([1]ref!$E$2:$E$1000),1)</definedName>
    <definedName name="ref.Classes">OFFSET([1]ref!$A$2,0,0,COUNTA([1]ref!$A$2:$A$1000),1)</definedName>
    <definedName name="ref.EnrolmentTypes">OFFSET([1]ref!$B$2,0,0,COUNTA([1]ref!$B$2:$B$1000),1)</definedName>
    <definedName name="ref.Ethnics">OFFSET([1]ref!$C$2,0,0,COUNTA([1]ref!$C$2:$C$1000),1)</definedName>
    <definedName name="ref.ForeignLanguageTrainings">OFFSET([1]ref!$F$2,0,0,COUNTA([1]ref!$F$2:$F$1000),1)</definedName>
    <definedName name="ref.PolicyTargets">OFFSET([1]ref!$G$2,0,0,COUNTA([1]ref!$G$2:$G$1000),1)</definedName>
    <definedName name="ref.Religions">OFFSET([1]ref!$D$2,0,0,COUNTA([1]ref!$D$2:$D$1000),1)</definedName>
    <definedName name="TonGiao">[3]ref!$C$4:$C$13</definedName>
    <definedName name="TrangThaiHS">OFFSET([1]ref!$I$2,0,0,COUNTA([1]ref!$I$2:$I$1000),1)</definedName>
    <definedName name="userpass">#REF!</definedName>
    <definedName name="uutien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1" i="22" l="1"/>
  <c r="L570" i="22" l="1"/>
  <c r="K570" i="22"/>
  <c r="J570" i="22"/>
  <c r="I820" i="8"/>
  <c r="H820" i="8"/>
  <c r="I819" i="8"/>
  <c r="H819" i="8"/>
  <c r="I818" i="8"/>
  <c r="H818" i="8"/>
  <c r="I817" i="8"/>
  <c r="H817" i="8"/>
  <c r="I816" i="8"/>
  <c r="H816" i="8"/>
  <c r="I815" i="8"/>
  <c r="H815" i="8"/>
  <c r="I814" i="8"/>
  <c r="H814" i="8"/>
  <c r="I813" i="8"/>
  <c r="H813" i="8"/>
  <c r="I812" i="8"/>
  <c r="H812" i="8"/>
  <c r="I811" i="8"/>
  <c r="H811" i="8"/>
  <c r="I810" i="8"/>
  <c r="H810" i="8"/>
  <c r="I809" i="8"/>
  <c r="H809" i="8"/>
  <c r="I808" i="8"/>
  <c r="H808" i="8"/>
  <c r="I807" i="8"/>
  <c r="H807" i="8"/>
  <c r="I806" i="8"/>
  <c r="H806" i="8"/>
  <c r="I804" i="8"/>
  <c r="H804" i="8"/>
  <c r="I803" i="8"/>
  <c r="H803" i="8"/>
  <c r="I802" i="8"/>
  <c r="H802" i="8"/>
  <c r="L533" i="22"/>
  <c r="K533" i="22"/>
  <c r="J533" i="22"/>
  <c r="I778" i="8"/>
  <c r="H778" i="8"/>
  <c r="I777" i="8"/>
  <c r="H777" i="8"/>
  <c r="I776" i="8"/>
  <c r="H776" i="8"/>
  <c r="I775" i="8"/>
  <c r="H775" i="8"/>
  <c r="I774" i="8"/>
  <c r="H774" i="8"/>
  <c r="I773" i="8"/>
  <c r="H773" i="8"/>
  <c r="I772" i="8"/>
  <c r="H772" i="8"/>
  <c r="I771" i="8"/>
  <c r="H771" i="8"/>
  <c r="I770" i="8"/>
  <c r="H770" i="8"/>
  <c r="I769" i="8"/>
  <c r="H769" i="8"/>
  <c r="I768" i="8"/>
  <c r="H768" i="8"/>
  <c r="I767" i="8"/>
  <c r="H767" i="8"/>
  <c r="I766" i="8"/>
  <c r="H766" i="8"/>
  <c r="I764" i="8"/>
  <c r="H764" i="8"/>
  <c r="I763" i="8"/>
  <c r="H763" i="8"/>
  <c r="I761" i="8"/>
  <c r="H761" i="8"/>
  <c r="I760" i="8"/>
  <c r="H760" i="8"/>
  <c r="I759" i="8"/>
  <c r="H759" i="8"/>
  <c r="L496" i="22"/>
  <c r="K496" i="22"/>
  <c r="J496" i="22"/>
  <c r="I738" i="8"/>
  <c r="H738" i="8"/>
  <c r="I737" i="8"/>
  <c r="H737" i="8"/>
  <c r="I736" i="8"/>
  <c r="H736" i="8"/>
  <c r="I735" i="8"/>
  <c r="H735" i="8"/>
  <c r="I734" i="8"/>
  <c r="H734" i="8"/>
  <c r="I733" i="8"/>
  <c r="H733" i="8"/>
  <c r="I732" i="8"/>
  <c r="H732" i="8"/>
  <c r="I731" i="8"/>
  <c r="H731" i="8"/>
  <c r="I730" i="8"/>
  <c r="H730" i="8"/>
  <c r="I729" i="8"/>
  <c r="H729" i="8"/>
  <c r="I728" i="8"/>
  <c r="H728" i="8"/>
  <c r="I727" i="8"/>
  <c r="H727" i="8"/>
  <c r="I726" i="8"/>
  <c r="H726" i="8"/>
  <c r="I725" i="8"/>
  <c r="H725" i="8"/>
  <c r="I723" i="8"/>
  <c r="H723" i="8"/>
  <c r="I722" i="8"/>
  <c r="H722" i="8"/>
  <c r="I721" i="8"/>
  <c r="H721" i="8"/>
  <c r="I720" i="8"/>
  <c r="H720" i="8"/>
  <c r="I697" i="8"/>
  <c r="H697" i="8"/>
  <c r="I696" i="8"/>
  <c r="H696" i="8"/>
  <c r="I695" i="8"/>
  <c r="H695" i="8"/>
  <c r="I694" i="8"/>
  <c r="H694" i="8"/>
  <c r="I693" i="8"/>
  <c r="H693" i="8"/>
  <c r="I692" i="8"/>
  <c r="H692" i="8"/>
  <c r="I691" i="8"/>
  <c r="H691" i="8"/>
  <c r="I690" i="8"/>
  <c r="H690" i="8"/>
  <c r="I689" i="8"/>
  <c r="H689" i="8"/>
  <c r="I688" i="8"/>
  <c r="H688" i="8"/>
  <c r="I687" i="8"/>
  <c r="H687" i="8"/>
  <c r="I686" i="8"/>
  <c r="H686" i="8"/>
  <c r="I685" i="8"/>
  <c r="H685" i="8"/>
  <c r="I684" i="8"/>
  <c r="H684" i="8"/>
  <c r="I682" i="8"/>
  <c r="H682" i="8"/>
  <c r="I681" i="8"/>
  <c r="H681" i="8"/>
  <c r="I680" i="8"/>
  <c r="H680" i="8"/>
  <c r="I679" i="8"/>
  <c r="H679" i="8"/>
  <c r="L459" i="22"/>
  <c r="K459" i="22"/>
  <c r="J459" i="22"/>
  <c r="I656" i="8"/>
  <c r="H656" i="8"/>
  <c r="I655" i="8"/>
  <c r="H655" i="8"/>
  <c r="I654" i="8"/>
  <c r="H654" i="8"/>
  <c r="I653" i="8"/>
  <c r="H653" i="8"/>
  <c r="I652" i="8"/>
  <c r="H652" i="8"/>
  <c r="I651" i="8"/>
  <c r="H651" i="8"/>
  <c r="I650" i="8"/>
  <c r="H650" i="8"/>
  <c r="I649" i="8"/>
  <c r="H649" i="8"/>
  <c r="I648" i="8"/>
  <c r="H648" i="8"/>
  <c r="I647" i="8"/>
  <c r="H647" i="8"/>
  <c r="I646" i="8"/>
  <c r="H646" i="8"/>
  <c r="I645" i="8"/>
  <c r="H645" i="8"/>
  <c r="I644" i="8"/>
  <c r="H644" i="8"/>
  <c r="I643" i="8"/>
  <c r="H643" i="8"/>
  <c r="I641" i="8"/>
  <c r="H641" i="8"/>
  <c r="I640" i="8"/>
  <c r="H640" i="8"/>
  <c r="I639" i="8"/>
  <c r="H639" i="8"/>
  <c r="I638" i="8"/>
  <c r="H638" i="8"/>
  <c r="L422" i="22"/>
  <c r="K422" i="22"/>
  <c r="J422" i="22"/>
  <c r="L385" i="22"/>
  <c r="K385" i="22"/>
  <c r="J385" i="22"/>
  <c r="I615" i="8"/>
  <c r="H615" i="8"/>
  <c r="I614" i="8"/>
  <c r="H614" i="8"/>
  <c r="I613" i="8"/>
  <c r="H613" i="8"/>
  <c r="I612" i="8"/>
  <c r="H612" i="8"/>
  <c r="I611" i="8"/>
  <c r="H611" i="8"/>
  <c r="I610" i="8"/>
  <c r="H610" i="8"/>
  <c r="I609" i="8"/>
  <c r="H609" i="8"/>
  <c r="I608" i="8"/>
  <c r="H608" i="8"/>
  <c r="I607" i="8"/>
  <c r="H607" i="8"/>
  <c r="I606" i="8"/>
  <c r="H606" i="8"/>
  <c r="I605" i="8"/>
  <c r="H605" i="8"/>
  <c r="I604" i="8"/>
  <c r="H604" i="8"/>
  <c r="I603" i="8"/>
  <c r="H603" i="8"/>
  <c r="I601" i="8"/>
  <c r="H601" i="8"/>
  <c r="I600" i="8"/>
  <c r="H600" i="8"/>
  <c r="I599" i="8"/>
  <c r="H599" i="8"/>
  <c r="I598" i="8"/>
  <c r="H598" i="8"/>
  <c r="I593" i="8"/>
  <c r="H593" i="8"/>
  <c r="I592" i="8"/>
  <c r="H592" i="8"/>
  <c r="I578" i="8"/>
  <c r="H578" i="8"/>
  <c r="I577" i="8"/>
  <c r="H577" i="8"/>
  <c r="I576" i="8"/>
  <c r="H576" i="8"/>
  <c r="I575" i="8"/>
  <c r="H575" i="8"/>
  <c r="I574" i="8"/>
  <c r="H574" i="8"/>
  <c r="I573" i="8"/>
  <c r="H573" i="8"/>
  <c r="I572" i="8"/>
  <c r="H572" i="8"/>
  <c r="I571" i="8"/>
  <c r="H571" i="8"/>
  <c r="I570" i="8"/>
  <c r="H570" i="8"/>
  <c r="I569" i="8"/>
  <c r="H569" i="8"/>
  <c r="I568" i="8"/>
  <c r="H568" i="8"/>
  <c r="I567" i="8"/>
  <c r="H567" i="8"/>
  <c r="I566" i="8"/>
  <c r="H566" i="8"/>
  <c r="I565" i="8"/>
  <c r="H565" i="8"/>
  <c r="I564" i="8"/>
  <c r="H564" i="8"/>
  <c r="I563" i="8"/>
  <c r="H563" i="8"/>
  <c r="L348" i="22"/>
  <c r="K348" i="22"/>
  <c r="J348" i="22"/>
  <c r="I525" i="8"/>
  <c r="H525" i="8"/>
  <c r="I521" i="8"/>
  <c r="H521" i="8"/>
  <c r="I520" i="8"/>
  <c r="H520" i="8"/>
  <c r="I505" i="8"/>
  <c r="H505" i="8"/>
  <c r="I504" i="8"/>
  <c r="H504" i="8"/>
  <c r="I503" i="8"/>
  <c r="H503" i="8"/>
  <c r="I502" i="8"/>
  <c r="H502" i="8"/>
  <c r="I501" i="8"/>
  <c r="H501" i="8"/>
  <c r="I500" i="8"/>
  <c r="H500" i="8"/>
  <c r="I499" i="8"/>
  <c r="H499" i="8"/>
  <c r="I498" i="8"/>
  <c r="H498" i="8"/>
  <c r="I497" i="8"/>
  <c r="H497" i="8"/>
  <c r="I496" i="8"/>
  <c r="H496" i="8"/>
  <c r="I495" i="8"/>
  <c r="H495" i="8"/>
  <c r="I494" i="8"/>
  <c r="H494" i="8"/>
  <c r="I493" i="8"/>
  <c r="H493" i="8"/>
  <c r="I492" i="8"/>
  <c r="H492" i="8"/>
  <c r="I491" i="8"/>
  <c r="H491" i="8"/>
  <c r="I490" i="8"/>
  <c r="H490" i="8"/>
  <c r="L313" i="22"/>
  <c r="K313" i="22"/>
  <c r="J313" i="22"/>
  <c r="L267" i="22"/>
  <c r="K267" i="22"/>
  <c r="J267" i="22"/>
  <c r="I448" i="8"/>
  <c r="H448" i="8"/>
  <c r="I441" i="8"/>
  <c r="H441" i="8"/>
  <c r="I440" i="8"/>
  <c r="H440" i="8"/>
  <c r="I425" i="8"/>
  <c r="H425" i="8"/>
  <c r="I424" i="8"/>
  <c r="H424" i="8"/>
  <c r="I423" i="8"/>
  <c r="H423" i="8"/>
  <c r="I422" i="8"/>
  <c r="H422" i="8"/>
  <c r="I421" i="8"/>
  <c r="H421" i="8"/>
  <c r="I420" i="8"/>
  <c r="H420" i="8"/>
  <c r="I419" i="8"/>
  <c r="H419" i="8"/>
  <c r="I418" i="8"/>
  <c r="H418" i="8"/>
  <c r="I417" i="8"/>
  <c r="H417" i="8"/>
  <c r="I416" i="8"/>
  <c r="H416" i="8"/>
  <c r="I415" i="8"/>
  <c r="H415" i="8"/>
  <c r="I414" i="8"/>
  <c r="H414" i="8"/>
  <c r="I413" i="8"/>
  <c r="H413" i="8"/>
  <c r="I412" i="8"/>
  <c r="H412" i="8"/>
  <c r="I411" i="8"/>
  <c r="H411" i="8"/>
  <c r="I410" i="8"/>
  <c r="H410" i="8"/>
  <c r="I409" i="8"/>
  <c r="H409" i="8"/>
  <c r="I408" i="8"/>
  <c r="H408" i="8"/>
  <c r="L218" i="22"/>
  <c r="K218" i="22"/>
  <c r="J218" i="22"/>
  <c r="I370" i="8"/>
  <c r="H370" i="8"/>
  <c r="I366" i="8"/>
  <c r="H366" i="8"/>
  <c r="I365" i="8"/>
  <c r="H365" i="8"/>
  <c r="I350" i="8"/>
  <c r="H350" i="8"/>
  <c r="I349" i="8"/>
  <c r="H349" i="8"/>
  <c r="I348" i="8"/>
  <c r="H348" i="8"/>
  <c r="I347" i="8"/>
  <c r="H347" i="8"/>
  <c r="I346" i="8"/>
  <c r="H346" i="8"/>
  <c r="I345" i="8"/>
  <c r="H345" i="8"/>
  <c r="I344" i="8"/>
  <c r="H344" i="8"/>
  <c r="I343" i="8"/>
  <c r="H343" i="8"/>
  <c r="I342" i="8"/>
  <c r="H342" i="8"/>
  <c r="I341" i="8"/>
  <c r="H341" i="8"/>
  <c r="I340" i="8"/>
  <c r="H340" i="8"/>
  <c r="I339" i="8"/>
  <c r="H339" i="8"/>
  <c r="I338" i="8"/>
  <c r="H338" i="8"/>
  <c r="I337" i="8"/>
  <c r="H337" i="8"/>
  <c r="I336" i="8"/>
  <c r="H336" i="8"/>
  <c r="I335" i="8"/>
  <c r="H335" i="8"/>
  <c r="I334" i="8"/>
  <c r="H334" i="8"/>
  <c r="I333" i="8"/>
  <c r="H333" i="8"/>
  <c r="I284" i="8"/>
  <c r="H284" i="8"/>
  <c r="I283" i="8"/>
  <c r="H283" i="8"/>
  <c r="I282" i="8"/>
  <c r="H282" i="8"/>
  <c r="I267" i="8"/>
  <c r="H267" i="8"/>
  <c r="I266" i="8"/>
  <c r="H266" i="8"/>
  <c r="I265" i="8"/>
  <c r="H265" i="8"/>
  <c r="I264" i="8"/>
  <c r="H264" i="8"/>
  <c r="I263" i="8"/>
  <c r="H263" i="8"/>
  <c r="I262" i="8"/>
  <c r="H262" i="8"/>
  <c r="I261" i="8"/>
  <c r="H261" i="8"/>
  <c r="I260" i="8"/>
  <c r="H260" i="8"/>
  <c r="I259" i="8"/>
  <c r="H259" i="8"/>
  <c r="I258" i="8"/>
  <c r="H258" i="8"/>
  <c r="I257" i="8"/>
  <c r="H257" i="8"/>
  <c r="I256" i="8"/>
  <c r="H256" i="8"/>
  <c r="I255" i="8"/>
  <c r="H255" i="8"/>
  <c r="I254" i="8"/>
  <c r="H254" i="8"/>
  <c r="I253" i="8"/>
  <c r="H253" i="8"/>
  <c r="I252" i="8"/>
  <c r="H252" i="8"/>
  <c r="I251" i="8"/>
  <c r="H251" i="8"/>
  <c r="I250" i="8"/>
  <c r="H250" i="8"/>
  <c r="I249" i="8"/>
  <c r="H249" i="8"/>
  <c r="I247" i="8"/>
  <c r="H247" i="8"/>
  <c r="L171" i="22"/>
  <c r="K171" i="22"/>
  <c r="L128" i="22"/>
  <c r="K128" i="22"/>
  <c r="J128" i="22"/>
  <c r="I208" i="8"/>
  <c r="H208" i="8"/>
  <c r="I207" i="8"/>
  <c r="H207" i="8"/>
  <c r="I206" i="8"/>
  <c r="H206" i="8"/>
  <c r="I191" i="8"/>
  <c r="H191" i="8"/>
  <c r="I190" i="8"/>
  <c r="H190" i="8"/>
  <c r="I189" i="8"/>
  <c r="H189" i="8"/>
  <c r="I188" i="8"/>
  <c r="H188" i="8"/>
  <c r="I187" i="8"/>
  <c r="H187" i="8"/>
  <c r="I186" i="8"/>
  <c r="H186" i="8"/>
  <c r="I185" i="8"/>
  <c r="H185" i="8"/>
  <c r="I184" i="8"/>
  <c r="H184" i="8"/>
  <c r="I183" i="8"/>
  <c r="H183" i="8"/>
  <c r="I182" i="8"/>
  <c r="H182" i="8"/>
  <c r="I181" i="8"/>
  <c r="H181" i="8"/>
  <c r="I180" i="8"/>
  <c r="H180" i="8"/>
  <c r="I179" i="8"/>
  <c r="H179" i="8"/>
  <c r="I178" i="8"/>
  <c r="H178" i="8"/>
  <c r="I177" i="8"/>
  <c r="H177" i="8"/>
  <c r="I176" i="8"/>
  <c r="H176" i="8"/>
  <c r="I175" i="8"/>
  <c r="H175" i="8"/>
  <c r="I174" i="8"/>
  <c r="H174" i="8"/>
  <c r="I173" i="8"/>
  <c r="H173" i="8"/>
  <c r="I172" i="8"/>
  <c r="H172" i="8"/>
  <c r="I170" i="8"/>
  <c r="H170" i="8"/>
  <c r="L85" i="22"/>
  <c r="K85" i="22"/>
  <c r="J85" i="22"/>
  <c r="H90" i="8"/>
  <c r="I90" i="8"/>
  <c r="H91" i="8"/>
  <c r="I91" i="8"/>
  <c r="H92" i="8"/>
  <c r="I92" i="8"/>
  <c r="H93" i="8"/>
  <c r="I93" i="8"/>
  <c r="H94" i="8"/>
  <c r="I94" i="8"/>
  <c r="H95" i="8"/>
  <c r="I95" i="8"/>
  <c r="H96" i="8"/>
  <c r="I96" i="8"/>
  <c r="H97" i="8"/>
  <c r="I97" i="8"/>
  <c r="H98" i="8"/>
  <c r="I98" i="8"/>
  <c r="H99" i="8"/>
  <c r="I99" i="8"/>
  <c r="H100" i="8"/>
  <c r="I100" i="8"/>
  <c r="H101" i="8"/>
  <c r="I101" i="8"/>
  <c r="H102" i="8"/>
  <c r="I102" i="8"/>
  <c r="H103" i="8"/>
  <c r="I103" i="8"/>
  <c r="H104" i="8"/>
  <c r="I104" i="8"/>
  <c r="H105" i="8"/>
  <c r="I105" i="8"/>
  <c r="H106" i="8"/>
  <c r="I106" i="8"/>
  <c r="H107" i="8"/>
  <c r="I107" i="8"/>
  <c r="H108" i="8"/>
  <c r="I108" i="8"/>
  <c r="H109" i="8"/>
  <c r="I109" i="8"/>
  <c r="H110" i="8"/>
  <c r="I110" i="8"/>
  <c r="H125" i="8"/>
  <c r="I125" i="8"/>
  <c r="H126" i="8"/>
  <c r="I126" i="8"/>
  <c r="L30" i="8"/>
  <c r="L29" i="8"/>
  <c r="L28" i="8"/>
  <c r="W29" i="31"/>
  <c r="U29" i="31"/>
  <c r="Q26" i="31"/>
  <c r="P26" i="31"/>
  <c r="O26" i="31"/>
  <c r="N26" i="31"/>
  <c r="K26" i="31"/>
  <c r="J26" i="31"/>
  <c r="I26" i="31"/>
  <c r="H26" i="31"/>
  <c r="E26" i="31"/>
  <c r="D26" i="31"/>
  <c r="C26" i="31"/>
  <c r="B26" i="31"/>
  <c r="Q21" i="31"/>
  <c r="P21" i="31"/>
  <c r="O21" i="31"/>
  <c r="N21" i="31"/>
  <c r="K21" i="31"/>
  <c r="J21" i="31"/>
  <c r="I21" i="31"/>
  <c r="H21" i="31"/>
  <c r="E21" i="31"/>
  <c r="D21" i="31"/>
  <c r="C21" i="31"/>
  <c r="B21" i="31"/>
  <c r="Q16" i="31"/>
  <c r="P16" i="31"/>
  <c r="O16" i="31"/>
  <c r="N16" i="31"/>
  <c r="K16" i="31"/>
  <c r="J16" i="31"/>
  <c r="I16" i="31"/>
  <c r="H16" i="31"/>
  <c r="E16" i="31"/>
  <c r="D16" i="31"/>
  <c r="C16" i="31"/>
  <c r="B16" i="31"/>
  <c r="Q11" i="31"/>
  <c r="Q28" i="31" s="1"/>
  <c r="P11" i="31"/>
  <c r="P28" i="31" s="1"/>
  <c r="O11" i="31"/>
  <c r="O28" i="31" s="1"/>
  <c r="N11" i="31"/>
  <c r="N28" i="31" s="1"/>
  <c r="K11" i="31"/>
  <c r="K28" i="31" s="1"/>
  <c r="J11" i="31"/>
  <c r="J28" i="31" s="1"/>
  <c r="I11" i="31"/>
  <c r="I28" i="31" s="1"/>
  <c r="H11" i="31"/>
  <c r="H28" i="31" s="1"/>
  <c r="E11" i="31"/>
  <c r="E28" i="31" s="1"/>
  <c r="D11" i="31"/>
  <c r="D28" i="31" s="1"/>
  <c r="C11" i="31"/>
  <c r="C28" i="31" s="1"/>
  <c r="B11" i="31"/>
  <c r="B28" i="31" s="1"/>
  <c r="C29" i="31" l="1"/>
  <c r="O29" i="31"/>
  <c r="I29" i="31"/>
  <c r="Q29" i="31"/>
  <c r="K29" i="31"/>
  <c r="E29" i="31"/>
  <c r="N609" i="30"/>
  <c r="P606" i="30" s="1"/>
  <c r="P603" i="30"/>
  <c r="P601" i="30"/>
  <c r="P600" i="30"/>
  <c r="P597" i="30"/>
  <c r="P595" i="30"/>
  <c r="P594" i="30"/>
  <c r="P593" i="30"/>
  <c r="R594" i="30" s="1"/>
  <c r="P592" i="30"/>
  <c r="P591" i="30"/>
  <c r="Q594" i="30" s="1"/>
  <c r="N565" i="30"/>
  <c r="P605" i="30" s="1"/>
  <c r="N516" i="30"/>
  <c r="P604" i="30" s="1"/>
  <c r="N473" i="30"/>
  <c r="P602" i="30" s="1"/>
  <c r="N343" i="30"/>
  <c r="P599" i="30" s="1"/>
  <c r="N298" i="30"/>
  <c r="P598" i="30" s="1"/>
  <c r="N206" i="30"/>
  <c r="P596" i="30" s="1"/>
  <c r="Q27" i="30"/>
  <c r="Q17" i="30"/>
  <c r="Q18" i="30" s="1"/>
  <c r="Q19" i="30" s="1"/>
  <c r="Q20" i="30" s="1"/>
  <c r="Q21" i="30" s="1"/>
  <c r="Q22" i="30" s="1"/>
  <c r="Q23" i="30" s="1"/>
  <c r="Q24" i="30" s="1"/>
  <c r="Q25" i="30" s="1"/>
  <c r="Q26" i="30" s="1"/>
  <c r="Q7" i="30"/>
  <c r="Q8" i="30" s="1"/>
  <c r="Q9" i="30" s="1"/>
  <c r="Q10" i="30" s="1"/>
  <c r="Q11" i="30" s="1"/>
  <c r="Q12" i="30" s="1"/>
  <c r="Q13" i="30" s="1"/>
  <c r="Q14" i="30" s="1"/>
  <c r="Q15" i="30" s="1"/>
  <c r="Q606" i="30" l="1"/>
  <c r="Q602" i="30"/>
  <c r="R602" i="30"/>
  <c r="Q598" i="30"/>
  <c r="Q608" i="30" s="1"/>
  <c r="R610" i="30" s="1"/>
  <c r="R598" i="30"/>
  <c r="L42" i="22"/>
  <c r="K42" i="22"/>
  <c r="J42" i="22"/>
  <c r="H7" i="8"/>
  <c r="H8" i="8"/>
  <c r="H9" i="8"/>
  <c r="H10" i="8"/>
  <c r="H11" i="8"/>
  <c r="J8" i="8" s="1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42" i="8"/>
  <c r="H43" i="8"/>
  <c r="J7" i="29"/>
  <c r="K7" i="29"/>
  <c r="L7" i="29"/>
  <c r="M7" i="29"/>
  <c r="C60" i="29"/>
  <c r="D60" i="29"/>
  <c r="C61" i="29"/>
  <c r="C62" i="29"/>
  <c r="C63" i="29"/>
  <c r="C64" i="29"/>
  <c r="J7" i="27"/>
  <c r="K7" i="27"/>
  <c r="L7" i="27"/>
  <c r="M7" i="27"/>
  <c r="C38" i="27"/>
  <c r="D38" i="27"/>
  <c r="C39" i="27"/>
  <c r="C40" i="27"/>
  <c r="C41" i="27"/>
  <c r="C42" i="27"/>
  <c r="A8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N29" i="15" s="1"/>
  <c r="M27" i="15"/>
  <c r="M28" i="15"/>
  <c r="M29" i="15"/>
  <c r="A37" i="15"/>
  <c r="A38" i="15"/>
  <c r="A39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I7" i="8"/>
  <c r="J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O26" i="8"/>
  <c r="I27" i="8"/>
  <c r="I42" i="8"/>
  <c r="I43" i="8"/>
  <c r="Q7" i="13"/>
  <c r="Q8" i="13" s="1"/>
  <c r="Q9" i="13" s="1"/>
  <c r="Q10" i="13" s="1"/>
  <c r="Q11" i="13" s="1"/>
  <c r="Q12" i="13" s="1"/>
  <c r="Q13" i="13" s="1"/>
  <c r="Q14" i="13" s="1"/>
  <c r="Q15" i="13" s="1"/>
  <c r="Q17" i="13"/>
  <c r="Q18" i="13"/>
  <c r="Q19" i="13" s="1"/>
  <c r="Q20" i="13" s="1"/>
  <c r="Q21" i="13" s="1"/>
  <c r="Q22" i="13" s="1"/>
  <c r="Q23" i="13" s="1"/>
  <c r="Q24" i="13" s="1"/>
  <c r="Q25" i="13" s="1"/>
  <c r="Q26" i="13" s="1"/>
  <c r="Q27" i="13"/>
  <c r="P591" i="13"/>
  <c r="P592" i="13"/>
  <c r="P593" i="13"/>
  <c r="P594" i="13"/>
  <c r="P595" i="13"/>
  <c r="N206" i="13"/>
  <c r="P596" i="13" s="1"/>
  <c r="N298" i="13"/>
  <c r="P598" i="13"/>
  <c r="N343" i="13"/>
  <c r="P599" i="13" s="1"/>
  <c r="P600" i="13"/>
  <c r="P601" i="13"/>
  <c r="N473" i="13"/>
  <c r="P602" i="13" s="1"/>
  <c r="P603" i="13"/>
  <c r="N516" i="13"/>
  <c r="P604" i="13"/>
  <c r="N565" i="13"/>
  <c r="P605" i="13"/>
  <c r="P597" i="13"/>
  <c r="N609" i="13"/>
  <c r="P606" i="13" s="1"/>
  <c r="Q594" i="13" l="1"/>
  <c r="R598" i="13"/>
  <c r="R602" i="13"/>
  <c r="N17" i="15"/>
  <c r="N7" i="29"/>
  <c r="R594" i="13"/>
  <c r="Q598" i="13"/>
  <c r="N25" i="15"/>
  <c r="N21" i="15"/>
  <c r="C43" i="27"/>
  <c r="N7" i="27"/>
  <c r="C65" i="29"/>
  <c r="N30" i="15"/>
  <c r="Q606" i="13"/>
  <c r="Q602" i="13"/>
  <c r="Q608" i="13" s="1"/>
  <c r="R610" i="13" s="1"/>
</calcChain>
</file>

<file path=xl/sharedStrings.xml><?xml version="1.0" encoding="utf-8"?>
<sst xmlns="http://schemas.openxmlformats.org/spreadsheetml/2006/main" count="20814" uniqueCount="3253">
  <si>
    <t>Nguyễn Thị Ngọc Trâm</t>
  </si>
  <si>
    <t>Thôn/xóm</t>
  </si>
  <si>
    <t>10</t>
  </si>
  <si>
    <t>11</t>
  </si>
  <si>
    <t>24</t>
  </si>
  <si>
    <t>27</t>
  </si>
  <si>
    <t>35</t>
  </si>
  <si>
    <t>17</t>
  </si>
  <si>
    <t>33</t>
  </si>
  <si>
    <t>30</t>
  </si>
  <si>
    <t>31</t>
  </si>
  <si>
    <t>12</t>
  </si>
  <si>
    <t>20</t>
  </si>
  <si>
    <t>36</t>
  </si>
  <si>
    <t>37</t>
  </si>
  <si>
    <t>25</t>
  </si>
  <si>
    <t>22</t>
  </si>
  <si>
    <t>14</t>
  </si>
  <si>
    <t>34</t>
  </si>
  <si>
    <t>19</t>
  </si>
  <si>
    <t>26</t>
  </si>
  <si>
    <t>15</t>
  </si>
  <si>
    <t>Huyện Giồng Riềng</t>
  </si>
  <si>
    <t>Huyện Tân Hiệp</t>
  </si>
  <si>
    <t>13</t>
  </si>
  <si>
    <t>CỘNG HÒA XÃ HỘI CHỦ NGHĨA VIỆT NAM</t>
  </si>
  <si>
    <t>TRƯỜNG THCS THẠNH TRỊ</t>
  </si>
  <si>
    <t>Độc lập - Tự do - Hạnh phúc</t>
  </si>
  <si>
    <t>DANH SÁCH HỌC SINH LỚP 6A</t>
  </si>
  <si>
    <t>HỌ VÀ TÊN</t>
  </si>
  <si>
    <t>Năm sinh</t>
  </si>
  <si>
    <t>Phụ ghi</t>
  </si>
  <si>
    <t>Tuổi</t>
  </si>
  <si>
    <t>31/21/2015</t>
  </si>
  <si>
    <t>Đinh Công Tạo</t>
  </si>
  <si>
    <t>Lê Văn Thế</t>
  </si>
  <si>
    <t>Nguyễn Văn Làng</t>
  </si>
  <si>
    <t>Nguyễn Thanh Danh</t>
  </si>
  <si>
    <t>Nguyễn Văn Rồi</t>
  </si>
  <si>
    <t>Nguyễn Văn Sang</t>
  </si>
  <si>
    <t>Lại Văn Khỏe</t>
  </si>
  <si>
    <t>Nguyễn Thanh Hùng</t>
  </si>
  <si>
    <t>Lê Hoàng Giao</t>
  </si>
  <si>
    <t>Hà Trung Nghĩa</t>
  </si>
  <si>
    <t>Lê Anh Vũ</t>
  </si>
  <si>
    <t>Trần Văn Sang</t>
  </si>
  <si>
    <t>Lê Hoàng Thanh</t>
  </si>
  <si>
    <t>Nguyễn Văn Thanh</t>
  </si>
  <si>
    <t>Nguyễn Văn Hậu</t>
  </si>
  <si>
    <t>Mai Minh Vương</t>
  </si>
  <si>
    <t>Nguyễn Cu Tèo</t>
  </si>
  <si>
    <t>Nguyễn Văn Đại</t>
  </si>
  <si>
    <t>Lý Trường Sơn</t>
  </si>
  <si>
    <t>Nguyễn Hoàng Thái</t>
  </si>
  <si>
    <t>Huỳnh Thanh Cường</t>
  </si>
  <si>
    <t>Danh Sinh</t>
  </si>
  <si>
    <t>Danh Lực</t>
  </si>
  <si>
    <t>Phan Văn Vũ</t>
  </si>
  <si>
    <t>Mai Văn Dũng</t>
  </si>
  <si>
    <t>Đặng Văn Đông</t>
  </si>
  <si>
    <t>Trần Đức Thịnh</t>
  </si>
  <si>
    <t>Nguyễn Hoàng Em</t>
  </si>
  <si>
    <t>Uyên</t>
  </si>
  <si>
    <t>Bồng</t>
  </si>
  <si>
    <t>Dương</t>
  </si>
  <si>
    <t>Nguyễn Thị Nương</t>
  </si>
  <si>
    <t>Trần Thị Trang</t>
  </si>
  <si>
    <t>Đinh Thị Nghi</t>
  </si>
  <si>
    <t>Âu Cà Loan</t>
  </si>
  <si>
    <t>Phan Thị Mỹ Châu</t>
  </si>
  <si>
    <t>Lê Thị Huyền</t>
  </si>
  <si>
    <t>Dư Thị Thùy</t>
  </si>
  <si>
    <t>Trần Thị Thắm</t>
  </si>
  <si>
    <t>Nguyễn Ngọc Triều</t>
  </si>
  <si>
    <t>Nguyễn Thị Yến</t>
  </si>
  <si>
    <t>Lê Thị Để</t>
  </si>
  <si>
    <t>Huỳnh Thị Thanh Trang</t>
  </si>
  <si>
    <t>Nguyễn Thị Mỹ Hạnh</t>
  </si>
  <si>
    <t>Nguyễn Thị Thúy</t>
  </si>
  <si>
    <t>Trần Thị Hà</t>
  </si>
  <si>
    <t>Lê Thị Tím</t>
  </si>
  <si>
    <t>Đinh Thị Tròn</t>
  </si>
  <si>
    <t>Ngô Thị Tươi</t>
  </si>
  <si>
    <t>Lê Tấn Anh</t>
  </si>
  <si>
    <t>Nguyễn Lương Bằng</t>
  </si>
  <si>
    <t>Nguyễn Quốc Việt</t>
  </si>
  <si>
    <t>Nguyễn Thị Như Ý</t>
  </si>
  <si>
    <t>Lê Thị Mỹ Dung</t>
  </si>
  <si>
    <t>Nguyễn Thị Thùy Dương</t>
  </si>
  <si>
    <t>Nguyễn Diễm Kiều</t>
  </si>
  <si>
    <t>Nguyễn Văn Kiệt</t>
  </si>
  <si>
    <t>Nguyễn Thị Ngọc Xuyến</t>
  </si>
  <si>
    <t>Trần Quốc Khánh</t>
  </si>
  <si>
    <t>Phan Thị Nhiên</t>
  </si>
  <si>
    <t>Danh Sự</t>
  </si>
  <si>
    <t>Phạm Thị Oanh</t>
  </si>
  <si>
    <t>Bùi Thị Kim Hai</t>
  </si>
  <si>
    <t>Nguyễn Thị Cẩm Tú</t>
  </si>
  <si>
    <t>Trần Thị Cẩm Tú</t>
  </si>
  <si>
    <t>16/07/2004</t>
  </si>
  <si>
    <t xml:space="preserve">DANH SÁCH HỌC SINH DỰ THI HỌC KỲ I - LỚP 6A </t>
  </si>
  <si>
    <t xml:space="preserve">DANH SÁCH HỌC SINH DỰ THI HỌC KỲ I - LỚP 6B </t>
  </si>
  <si>
    <t xml:space="preserve">DANH SÁCH HỌC SINH DỰ THI HỌC KỲ I - LỚP 6C </t>
  </si>
  <si>
    <t xml:space="preserve">DANH SÁCH HỌC SINH DỰ THI HỌC KỲ I - LỚP 6D </t>
  </si>
  <si>
    <t xml:space="preserve">DANH SÁCH HỌC SINH DỰ THI HỌC KỲ I - LỚP 7A </t>
  </si>
  <si>
    <t xml:space="preserve">DANH SÁCH HỌC SINH DỰ THI HỌC KỲ I - LỚP 7B </t>
  </si>
  <si>
    <t xml:space="preserve">DANH SÁCH HỌC SINH DỰ THI HỌC KỲ I - LỚP 7D </t>
  </si>
  <si>
    <t xml:space="preserve">DANH SÁCH HỌC SINH DỰ THI HỌC KỲ I - LỚP 8A </t>
  </si>
  <si>
    <t xml:space="preserve">DANH SÁCH HỌC SINH DỰ THI HỌC KỲ I - LỚP 8B </t>
  </si>
  <si>
    <t xml:space="preserve">DANH SÁCH HỌC SINH DỰ THI HỌC KỲ I - LỚP 8C </t>
  </si>
  <si>
    <t xml:space="preserve">DANH SÁCH HỌC SINH DỰ THI HỌC KỲ I - LỚP 9A </t>
  </si>
  <si>
    <t xml:space="preserve">DANH SÁCH HỌC SINH DỰ THI HỌC KỲ I - LỚP 9B </t>
  </si>
  <si>
    <t>DANH SÁCH HỌC SINH DỰ THI HỌC KỲ I - LỚP 9C</t>
  </si>
  <si>
    <t>KHTN</t>
  </si>
  <si>
    <t>KHXH</t>
  </si>
  <si>
    <t>TIN</t>
  </si>
  <si>
    <t>Số tiền</t>
  </si>
  <si>
    <t>Ký nhận</t>
  </si>
  <si>
    <t>Cộng chung</t>
  </si>
  <si>
    <t xml:space="preserve">DANH SÁCH HỌC SINH NHÂN TIỀN </t>
  </si>
  <si>
    <t>Bồi dưỡng tham gia kỳ thi học sinh Giỏi cấp Tỉnh</t>
  </si>
  <si>
    <t>Năm học: 2015-2016</t>
  </si>
  <si>
    <t>Bằng chữ: Sáu trăm nghìn đồng.</t>
  </si>
  <si>
    <t>15/05/2004</t>
  </si>
  <si>
    <t>Nguyễn Văn Thắm</t>
  </si>
  <si>
    <t>Châu Ngọc Toàn</t>
  </si>
  <si>
    <t>Hồ Thanh Trọn</t>
  </si>
  <si>
    <t>Lê Đức Tuấn</t>
  </si>
  <si>
    <t>Danh Sơn</t>
  </si>
  <si>
    <t>Thạch Thị Dung</t>
  </si>
  <si>
    <t>Dương Huỳnh Vinh</t>
  </si>
  <si>
    <t>Nguyễn Yến Vy</t>
  </si>
  <si>
    <t>Từ Văn Vỹ</t>
  </si>
  <si>
    <t>Từ Văn Long</t>
  </si>
  <si>
    <t>Lê Thị Tươi</t>
  </si>
  <si>
    <t>Phạm Văn Dương</t>
  </si>
  <si>
    <t>Lý Thị Thơm</t>
  </si>
  <si>
    <t>Lê Thị Kim Anh</t>
  </si>
  <si>
    <t>Lê Văn Phèn</t>
  </si>
  <si>
    <t>Nguyễn Thị Liễu</t>
  </si>
  <si>
    <t>Nguyễn Thị Kiều Anh</t>
  </si>
  <si>
    <t>Bùi Thị Ngọc Ánh</t>
  </si>
  <si>
    <t>Danh Ngọc Diệu</t>
  </si>
  <si>
    <t>Huỳnh Thị Rắng</t>
  </si>
  <si>
    <t>Nguyễn Thúy Duy</t>
  </si>
  <si>
    <t>Nguyễn Văn Phương</t>
  </si>
  <si>
    <t>Nguyễn Hữu Định</t>
  </si>
  <si>
    <t>Lê Văn Hào</t>
  </si>
  <si>
    <t>Cao Thanh Hương</t>
  </si>
  <si>
    <t>Nguyễn Thị Diễm Hương</t>
  </si>
  <si>
    <t>Nguyễn Thị Mỹ Nhân</t>
  </si>
  <si>
    <t>Võ Tấn Lập</t>
  </si>
  <si>
    <t>Nguyễn Thị Kim Ly</t>
  </si>
  <si>
    <t>Huỳnh Thanh Mãi</t>
  </si>
  <si>
    <t>Phạm Thanh Ngà</t>
  </si>
  <si>
    <t>Lê Thị Đẹp</t>
  </si>
  <si>
    <t>Trần Minh Nguyện</t>
  </si>
  <si>
    <t>Trần Văn Thắm</t>
  </si>
  <si>
    <t>Lưu Thanh Nhàn</t>
  </si>
  <si>
    <t>Lưu Thanh Nhiều</t>
  </si>
  <si>
    <t>Trần Thị Kim Chi</t>
  </si>
  <si>
    <t>Nguyễn Thị Ngọc Như</t>
  </si>
  <si>
    <t>Nguyễn Thành Chiêu</t>
  </si>
  <si>
    <t>Doãn Thị Dứt</t>
  </si>
  <si>
    <t>Lâm Thành Nhựt</t>
  </si>
  <si>
    <t>29/09/2005</t>
  </si>
  <si>
    <t>Nguyễn Hoàng Phi</t>
  </si>
  <si>
    <t>Nguyễn Chí Tâm</t>
  </si>
  <si>
    <t>Lê Minh Thiện</t>
  </si>
  <si>
    <t>Đỗ Minh Thư</t>
  </si>
  <si>
    <t>Trần Minh Hận</t>
  </si>
  <si>
    <t>Lê Thị Ngợi</t>
  </si>
  <si>
    <t>Trương Minh Toàn</t>
  </si>
  <si>
    <t>Phạm Thị Bảo Trâm</t>
  </si>
  <si>
    <t>Trần Thị Huyền Trân</t>
  </si>
  <si>
    <t>Nguyễn Hữu Trí</t>
  </si>
  <si>
    <t>Nguyễn Văn Tài</t>
  </si>
  <si>
    <t>Nguyễn Xuân Trường</t>
  </si>
  <si>
    <t>Nguyễn Huy Tường</t>
  </si>
  <si>
    <t>Nguyễn Văn Đời</t>
  </si>
  <si>
    <t>Lê Thị Thơm</t>
  </si>
  <si>
    <t>Trần Như Yên</t>
  </si>
  <si>
    <t>Nguyễn Huỳnh Bảo</t>
  </si>
  <si>
    <t>Trần Huỳnh Dư</t>
  </si>
  <si>
    <t>Huỳnh Thị Liễu</t>
  </si>
  <si>
    <t>Phạm Thị Ngọc Đẹp</t>
  </si>
  <si>
    <t>Phạm Văn Tài</t>
  </si>
  <si>
    <t>Nguyễn Thị Tiền</t>
  </si>
  <si>
    <t>Lê Thành Huy</t>
  </si>
  <si>
    <t>Lê Công Hảo</t>
  </si>
  <si>
    <t>Trần Thị Thiệt</t>
  </si>
  <si>
    <t>Nguyễn Thế Khải</t>
  </si>
  <si>
    <t>Nguyễn Ngọc Linh</t>
  </si>
  <si>
    <t>01/03/2005</t>
  </si>
  <si>
    <t>Nguyễ Thị Tuyết Lan</t>
  </si>
  <si>
    <t>Lai Vung - Đồng Tháp</t>
  </si>
  <si>
    <t>Trần Thị Thanh Ngân</t>
  </si>
  <si>
    <t>04/01/2003</t>
  </si>
  <si>
    <t>Trần Văn Tuấn</t>
  </si>
  <si>
    <t>Trần Thị Thủy</t>
  </si>
  <si>
    <t>Huỳnh Ngọc Nghĩa</t>
  </si>
  <si>
    <t>Cao Hữu Dư</t>
  </si>
  <si>
    <t>Dương Thị Còn</t>
  </si>
  <si>
    <t>Đỗ Hồng Nhiên</t>
  </si>
  <si>
    <t>25/07/2001</t>
  </si>
  <si>
    <t>14/04/2001</t>
  </si>
  <si>
    <t>09/11/2001</t>
  </si>
  <si>
    <t>Nữ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</si>
  <si>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</si>
  <si>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</si>
  <si>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</si>
  <si>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</si>
  <si>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</si>
  <si>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</si>
  <si>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</si>
  <si>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</si>
  <si>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</si>
  <si>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8A</t>
  </si>
  <si>
    <t>8B</t>
  </si>
  <si>
    <t>8C</t>
  </si>
  <si>
    <t>8D</t>
  </si>
  <si>
    <t>9A</t>
  </si>
  <si>
    <t>9B</t>
  </si>
  <si>
    <t>9C</t>
  </si>
  <si>
    <t>Tàu Hơi B</t>
  </si>
  <si>
    <t>Đông Thọ B</t>
  </si>
  <si>
    <t>Thạnh Trúc</t>
  </si>
  <si>
    <t>Thạnh Trị</t>
  </si>
  <si>
    <t>Tàu Hơi A</t>
  </si>
  <si>
    <t>Kinh</t>
  </si>
  <si>
    <t>Khmer</t>
  </si>
  <si>
    <t>Tân Hiệp - Kiên Giang</t>
  </si>
  <si>
    <t>Tân Hiệp – Kiên Giang</t>
  </si>
  <si>
    <t>An Biên - Kiên Giang</t>
  </si>
  <si>
    <t>Châu Thành - Kiên Giang</t>
  </si>
  <si>
    <t>Giồng Riềng - Kiên Giang</t>
  </si>
  <si>
    <t>Rạch Giá - Kiên Giang</t>
  </si>
  <si>
    <t>Nguyễn Thị Thùy Trang</t>
  </si>
  <si>
    <t>Nguyễn Thị Bích Tuyền</t>
  </si>
  <si>
    <t>PHÒNG GD&amp;ĐT TÂN HIỆP</t>
  </si>
  <si>
    <t>LÝ</t>
  </si>
  <si>
    <t>SỬ</t>
  </si>
  <si>
    <t>CNghệ</t>
  </si>
  <si>
    <t>SINH</t>
  </si>
  <si>
    <t>ĐỊA</t>
  </si>
  <si>
    <t>ANH</t>
  </si>
  <si>
    <t>VĂN</t>
  </si>
  <si>
    <t>GDCD</t>
  </si>
  <si>
    <t>TOÁN</t>
  </si>
  <si>
    <t>GHI CHÚ</t>
  </si>
  <si>
    <t>R</t>
  </si>
  <si>
    <t>fgfh</t>
  </si>
  <si>
    <t>mhgk</t>
  </si>
  <si>
    <t>jngfjft</t>
  </si>
  <si>
    <t>g</t>
  </si>
  <si>
    <t>gg</t>
  </si>
  <si>
    <t>bg</t>
  </si>
  <si>
    <t>ggmn</t>
  </si>
  <si>
    <t>gm</t>
  </si>
  <si>
    <t>hmngm</t>
  </si>
  <si>
    <t>ng</t>
  </si>
  <si>
    <t>mg</t>
  </si>
  <si>
    <t>tjj</t>
  </si>
  <si>
    <t>j</t>
  </si>
  <si>
    <t>fgj</t>
  </si>
  <si>
    <t>Tổng số: ………….</t>
  </si>
  <si>
    <t>Có mặt: …………</t>
  </si>
  <si>
    <t>Lê Quang Vinh</t>
  </si>
  <si>
    <t>Tổng</t>
  </si>
  <si>
    <t>Bỏ học</t>
  </si>
  <si>
    <t>Đầu năm</t>
  </si>
  <si>
    <t>464</t>
  </si>
  <si>
    <t>Lê Hoàng Huy</t>
  </si>
  <si>
    <t>Nguyễn Tấn Cường</t>
  </si>
  <si>
    <t>Nguyễn Văn Lâm</t>
  </si>
  <si>
    <t>Lê Quốc Vĩnh</t>
  </si>
  <si>
    <t>Dương Tiền</t>
  </si>
  <si>
    <t>Nguyễn Văn Hoàng</t>
  </si>
  <si>
    <t>Nguyễn Thành Tú</t>
  </si>
  <si>
    <t>Phạm Hùng Cường</t>
  </si>
  <si>
    <t>Phan Văn Lực</t>
  </si>
  <si>
    <t>Ngô Văn Chung</t>
  </si>
  <si>
    <t>Trần Thanh Thoảng</t>
  </si>
  <si>
    <t>Nguyễn Thị Nhung</t>
  </si>
  <si>
    <t>Huỳnh Thị Hằng</t>
  </si>
  <si>
    <t>Phạm Thị Thu</t>
  </si>
  <si>
    <t>Nguyễn Thị Thu</t>
  </si>
  <si>
    <t>Phạm Thị Thảo</t>
  </si>
  <si>
    <t>Trương Vĩ Khang</t>
  </si>
  <si>
    <t>Danh Thị Trúc Mai</t>
  </si>
  <si>
    <t>Thị Phượng</t>
  </si>
  <si>
    <t>Lê Thị Ngọc</t>
  </si>
  <si>
    <t>Lê Văn Phúc</t>
  </si>
  <si>
    <t>Trương Thị Thảo Nguyên</t>
  </si>
  <si>
    <t>Nguyễn Văn Phát</t>
  </si>
  <si>
    <t>Nguyễn Hồng Vĩnh</t>
  </si>
  <si>
    <t>Nguyễn Thị Sanh</t>
  </si>
  <si>
    <t>Tháng 3</t>
  </si>
  <si>
    <t>Phạm Thị Thúy An</t>
  </si>
  <si>
    <t>Ngô Thị Trúc Ly</t>
  </si>
  <si>
    <t>Đinh Ngọc Quý</t>
  </si>
  <si>
    <t>Nguyễn Thị Bích Trâm</t>
  </si>
  <si>
    <t>Nguyễn Văn Vũ</t>
  </si>
  <si>
    <t>Nguyễn Văn Âu</t>
  </si>
  <si>
    <t>Nguyễn Trường Giang</t>
  </si>
  <si>
    <t>Lê Hoàng Mẫn</t>
  </si>
  <si>
    <t>Nguyễn Minh Nhựt</t>
  </si>
  <si>
    <t>Nguyễn Thị Thanh</t>
  </si>
  <si>
    <t>Lê Thị Ngọc Hân</t>
  </si>
  <si>
    <t>Nguyễn Thế Khang</t>
  </si>
  <si>
    <t>Nguyễn Thị Đẹp</t>
  </si>
  <si>
    <t>Châu Thị Hoa</t>
  </si>
  <si>
    <t>Đặng Thị Cúc</t>
  </si>
  <si>
    <t>Nguyễn Thị Tho</t>
  </si>
  <si>
    <t>Trần Bích Hộp</t>
  </si>
  <si>
    <t>Nguyễn Thúy Hằng</t>
  </si>
  <si>
    <t>Nguyễn Hồ Mỹ Tâm</t>
  </si>
  <si>
    <t>Hồ Ngọc Điệp</t>
  </si>
  <si>
    <t>Tạ Thanh Thảo</t>
  </si>
  <si>
    <t>Nguyễn Minh Thiện</t>
  </si>
  <si>
    <t>Danh Tình</t>
  </si>
  <si>
    <t>Danh Tài</t>
  </si>
  <si>
    <t>Thị Sinh</t>
  </si>
  <si>
    <t>Lê Trung Tín</t>
  </si>
  <si>
    <t>Trần Minh Trang</t>
  </si>
  <si>
    <t>Nguyễn Thị Phương Trâm</t>
  </si>
  <si>
    <t>Nguyễn Hồng Châu</t>
  </si>
  <si>
    <t>Võ Thị Ngọc Trinh</t>
  </si>
  <si>
    <t>Đoàn Thị Cẩm Tú</t>
  </si>
  <si>
    <t>Trần Nhật Vinh</t>
  </si>
  <si>
    <t>Kiều Huỳnh Anh</t>
  </si>
  <si>
    <t>Nguyễn Thị Trâm Anh</t>
  </si>
  <si>
    <t>Nguyễn Văn Hải</t>
  </si>
  <si>
    <t>Nguyễn Thị Sáu</t>
  </si>
  <si>
    <t>Phạm Thị Kỳ Anh</t>
  </si>
  <si>
    <t>Nguyễn Văn Bê</t>
  </si>
  <si>
    <t>Nguyễn Thị Mộng Duy</t>
  </si>
  <si>
    <t>Trần Thị Út</t>
  </si>
  <si>
    <t>Phan Thị Bé Hiên</t>
  </si>
  <si>
    <t>Phạm Thị Hiền</t>
  </si>
  <si>
    <t>Lại Chí Khang</t>
  </si>
  <si>
    <t>Lại Ngọc Biết</t>
  </si>
  <si>
    <t>Phan Trung Kiếm</t>
  </si>
  <si>
    <t>Thị Lạnh</t>
  </si>
  <si>
    <t>Xã Bàn Tân Định</t>
  </si>
  <si>
    <t>Phạm Thành Lợi</t>
  </si>
  <si>
    <t>Phạm Thái Ngọc</t>
  </si>
  <si>
    <t>Phạm Thị Diễm</t>
  </si>
  <si>
    <t>Hoàng Thị Trúc Ly</t>
  </si>
  <si>
    <t>Nguyễn Thị Diễm My</t>
  </si>
  <si>
    <t>Lại Bá Nhờ</t>
  </si>
  <si>
    <t>Lại Bá Hậu</t>
  </si>
  <si>
    <t>Nguyễn Tấn Quốc</t>
  </si>
  <si>
    <t>Mai Phước Thành</t>
  </si>
  <si>
    <t>Nguyễn Thị Kim Thoa</t>
  </si>
  <si>
    <t>Nguyễn Quốc Cường</t>
  </si>
  <si>
    <t>Tạ Thị Phèn</t>
  </si>
  <si>
    <t>Lê Thị Thúy</t>
  </si>
  <si>
    <t>Trần Thị Thu Thúy</t>
  </si>
  <si>
    <t>Huỳnh Thị Minh Thư</t>
  </si>
  <si>
    <t>Trương Văn Tính</t>
  </si>
  <si>
    <t>Nguyễn Thị Tuyết</t>
  </si>
  <si>
    <t>Nguyễn Thị Quỳnh Trâm</t>
  </si>
  <si>
    <t>Phan Thị Quế Trân</t>
  </si>
  <si>
    <t>Phan Thanh Bình</t>
  </si>
  <si>
    <t>Võ Thị Hồng Quế</t>
  </si>
  <si>
    <t>Phạm Thị Huỳnh Trân</t>
  </si>
  <si>
    <t>Võ Thị Ngọc Hân</t>
  </si>
  <si>
    <t>Dương Trường</t>
  </si>
  <si>
    <t>Dương Rồng</t>
  </si>
  <si>
    <t>Thạch Thị Đẹp</t>
  </si>
  <si>
    <t>Võ Thị Diễn</t>
  </si>
  <si>
    <t>Lớp 6</t>
  </si>
  <si>
    <t>Lớp 7</t>
  </si>
  <si>
    <t>Lớp 8</t>
  </si>
  <si>
    <t>Lớp 9</t>
  </si>
  <si>
    <t>38</t>
  </si>
  <si>
    <t>Phan Phúc An</t>
  </si>
  <si>
    <t>Trương Thị Chọn</t>
  </si>
  <si>
    <t>Nguyễn Vũ Duy</t>
  </si>
  <si>
    <t>Phạm Đông Hồ</t>
  </si>
  <si>
    <t>Nguyễn Nhật Huy</t>
  </si>
  <si>
    <t>Nguyễn Hoàng Anh</t>
  </si>
  <si>
    <t>Nguyễn Đăng Khoa</t>
  </si>
  <si>
    <t>Trần Tuấn Khôi</t>
  </si>
  <si>
    <t>Nguyễn Thị Trúc Linh</t>
  </si>
  <si>
    <t>Nguyễn Minh Luân</t>
  </si>
  <si>
    <t>Nguyễn Thanh Tú</t>
  </si>
  <si>
    <t>Nguyễn Quốc Minh</t>
  </si>
  <si>
    <t>Nguyễn Ngọc Tú</t>
  </si>
  <si>
    <t>Trần Thị Tuyết Ngân</t>
  </si>
  <si>
    <t>Phan Thị Huỳnh Như</t>
  </si>
  <si>
    <t>Phan Văn Bé Hai</t>
  </si>
  <si>
    <t>Nguyễn Thị Bé Diệu</t>
  </si>
  <si>
    <t>Nguyễn Phát Tài</t>
  </si>
  <si>
    <t>Nguyễn Thị Minh Thư</t>
  </si>
  <si>
    <t>Nguyễn Ngọc Trinh</t>
  </si>
  <si>
    <t>Lê Thị Cẩm Tú</t>
  </si>
  <si>
    <t>Huỳnh Phụng Thảo Vy</t>
  </si>
  <si>
    <t>Trần Thị Mỹ Yến</t>
  </si>
  <si>
    <t>Bùi Văn Học</t>
  </si>
  <si>
    <t>Bùi Văn Trường</t>
  </si>
  <si>
    <t>Nguyễn Thị Mai Huỳnh</t>
  </si>
  <si>
    <t>Nguyễn Đức Nhân</t>
  </si>
  <si>
    <t>30/07/2005</t>
  </si>
  <si>
    <t>19/12/2000</t>
  </si>
  <si>
    <t>25/02/2001</t>
  </si>
  <si>
    <t>21/10/2001</t>
  </si>
  <si>
    <t>Ghi chú</t>
  </si>
  <si>
    <t xml:space="preserve">TS: </t>
  </si>
  <si>
    <t>Gia đình đồng ý cho nghỉ</t>
  </si>
  <si>
    <t>Thạnh Trị, ngày 25 tháng 4 năm 2017</t>
  </si>
  <si>
    <t>GVCN LỚP</t>
  </si>
  <si>
    <t>Tâm</t>
  </si>
  <si>
    <t>Lê Hoàng Anh</t>
  </si>
  <si>
    <t>16/10/2006</t>
  </si>
  <si>
    <t>Lê Toàn Trung</t>
  </si>
  <si>
    <t>Làm ruông</t>
  </si>
  <si>
    <t>Nguyễn Nhựt Anh</t>
  </si>
  <si>
    <t>17/07/2006</t>
  </si>
  <si>
    <t>Nguyễn Quốc Bền</t>
  </si>
  <si>
    <t>Đoàn Thị Nhung</t>
  </si>
  <si>
    <t>Đặng Trần Minh Hạ</t>
  </si>
  <si>
    <t>24/06/2006</t>
  </si>
  <si>
    <t>Khiêu Thị Thúy Hằng</t>
  </si>
  <si>
    <t>Khiêu Văn Phương</t>
  </si>
  <si>
    <t>Nguyễn Văn Vui</t>
  </si>
  <si>
    <t>Nguyễn Thị Ngò</t>
  </si>
  <si>
    <t>Dương Thị Anh Như</t>
  </si>
  <si>
    <t>Võ Hoàng Pha</t>
  </si>
  <si>
    <t>10/06/2006</t>
  </si>
  <si>
    <t>Võ Văn Phúc</t>
  </si>
  <si>
    <t>Trần Thị Loan</t>
  </si>
  <si>
    <t>Dương Thị Nhã Phương</t>
  </si>
  <si>
    <t>02/04/2006</t>
  </si>
  <si>
    <t>Dương Văn Thương</t>
  </si>
  <si>
    <t>Cuối Học kỳ 1</t>
  </si>
  <si>
    <t>LỚP</t>
  </si>
  <si>
    <t>Tổng HS</t>
  </si>
  <si>
    <t>NỮ</t>
  </si>
  <si>
    <t>Tổng DT</t>
  </si>
  <si>
    <t>GVCN</t>
  </si>
  <si>
    <t>Trinh</t>
  </si>
  <si>
    <t>Bông</t>
  </si>
  <si>
    <t>Thoa</t>
  </si>
  <si>
    <t>Cúc</t>
  </si>
  <si>
    <t>Huyền</t>
  </si>
  <si>
    <t>Tuyến</t>
  </si>
  <si>
    <t>Sơn</t>
  </si>
  <si>
    <t>Khanh</t>
  </si>
  <si>
    <t>Toàn trường</t>
  </si>
  <si>
    <t>Người lập</t>
  </si>
  <si>
    <t>HIỆU TRƯỞNG</t>
  </si>
  <si>
    <t xml:space="preserve">DANH SÁCH HỌC SINH DỰ THI HỌC KỲ II - LỚP 7B </t>
  </si>
  <si>
    <t xml:space="preserve">DANH SÁCH HỌC SINH DỰ THI HỌC KỲ II - LỚP 7D </t>
  </si>
  <si>
    <t xml:space="preserve">DANH SÁCH HỌC SINH DỰ THI HỌC KỲ II - LỚP 8A </t>
  </si>
  <si>
    <t xml:space="preserve">DANH SÁCH HỌC SINH DỰ THI HỌC KỲ II - LỚP 8B </t>
  </si>
  <si>
    <t xml:space="preserve">DANH SÁCH HỌC SINH DỰ THI HỌC KỲ II - LỚP 8C </t>
  </si>
  <si>
    <t xml:space="preserve">DANH SÁCH HỌC SINH DỰ THI HỌC KỲ II - LỚP 9A </t>
  </si>
  <si>
    <t xml:space="preserve">DANH SÁCH HỌC SINH DỰ THI HỌC KỲ II - LỚP 9B </t>
  </si>
  <si>
    <t>DANH SÁCH HỌC SINH DỰ THI HỌC KỲ II - LỚP 9C</t>
  </si>
  <si>
    <t>Thạnh Trị, ngày 08 tháng 5 năm 2016</t>
  </si>
  <si>
    <t>DANH SÁCH HỌC SINH CHUYỂN TRƯỜNG</t>
  </si>
  <si>
    <t>Nguyễn Thị Oanh</t>
  </si>
  <si>
    <t>Nguyễn Thị Lệ</t>
  </si>
  <si>
    <t>Nguyễn Thị Mỹ Linh</t>
  </si>
  <si>
    <t>YEAR(TODAY())-YEAR(C6)</t>
  </si>
  <si>
    <t>Hàm tính tuổi</t>
  </si>
  <si>
    <t>Nguyễn Ngọc Hân</t>
  </si>
  <si>
    <t>Nguyễn Thị Yến Nhi</t>
  </si>
  <si>
    <t>Nguyễn Thúy Vy</t>
  </si>
  <si>
    <t>Lê Thị Tuyết Hồng</t>
  </si>
  <si>
    <t>Huỳnh Thị Như Quỳnh</t>
  </si>
  <si>
    <t>15/01/2006</t>
  </si>
  <si>
    <t>Nguyễn Thành Sử</t>
  </si>
  <si>
    <t>14/10/2005</t>
  </si>
  <si>
    <t>Nguyễn Văn Phong</t>
  </si>
  <si>
    <t>01/09/2006</t>
  </si>
  <si>
    <t>Danh Thiện</t>
  </si>
  <si>
    <t>15/11/2005</t>
  </si>
  <si>
    <t>09/09/2006</t>
  </si>
  <si>
    <t>Lê Hoàng Toàn</t>
  </si>
  <si>
    <t>Lê Hoàng Thọ</t>
  </si>
  <si>
    <t>Thị Kim Tiền</t>
  </si>
  <si>
    <t>Nguyễn Ngọc Bảo Trân</t>
  </si>
  <si>
    <t>Trương Thị Ngọc Trân</t>
  </si>
  <si>
    <t>08/08/2006</t>
  </si>
  <si>
    <t>Trương Văn Lâm</t>
  </si>
  <si>
    <t>Nguyễn Thị Thúy Dung</t>
  </si>
  <si>
    <t>Nguyễn Thị Mỹ Uyên</t>
  </si>
  <si>
    <t>25/09/2006</t>
  </si>
  <si>
    <t>Lê Thị Kim Phượng</t>
  </si>
  <si>
    <t>Nguyễn Chí Vỹ</t>
  </si>
  <si>
    <t>16/05/2006</t>
  </si>
  <si>
    <t>Nguyễn Hoàng Nam</t>
  </si>
  <si>
    <t>Nguyễn Thị Nguyên</t>
  </si>
  <si>
    <t>Phan Thị Như Ý</t>
  </si>
  <si>
    <t>25/01/2006</t>
  </si>
  <si>
    <t>Phan Văn Tùng</t>
  </si>
  <si>
    <t>Nguyễn Thị Nhiên</t>
  </si>
  <si>
    <t>Thạch Danh Hoàng Ân</t>
  </si>
  <si>
    <t>11/11/2006</t>
  </si>
  <si>
    <t>Nguyễn Thành Luân</t>
  </si>
  <si>
    <t>24/02/2006</t>
  </si>
  <si>
    <t>Phan Châu Gia Mỹ</t>
  </si>
  <si>
    <t>16/01/2006</t>
  </si>
  <si>
    <t>Nguyễn Thị Ngọc</t>
  </si>
  <si>
    <t>25/03/2006</t>
  </si>
  <si>
    <t>Phạm Thanh Nhàn</t>
  </si>
  <si>
    <t>12/06/2005</t>
  </si>
  <si>
    <t>Nguyễn Thị Kiều Oanh</t>
  </si>
  <si>
    <t>26/12/2006</t>
  </si>
  <si>
    <t>Nguyễn Thị Huỳnh Phương</t>
  </si>
  <si>
    <t>Huỳng Văn Quy</t>
  </si>
  <si>
    <t>05/06/2006</t>
  </si>
  <si>
    <t>Lê Thị Trúc Quỳnh</t>
  </si>
  <si>
    <t>29/11/2004</t>
  </si>
  <si>
    <t>Nguyễn Thị Phương Thúy</t>
  </si>
  <si>
    <t>Vũ Thị Minh Thư</t>
  </si>
  <si>
    <t>19/04/2006</t>
  </si>
  <si>
    <t>Trịnh Thị Thùy Trang</t>
  </si>
  <si>
    <t>04/01/2006</t>
  </si>
  <si>
    <t>09/06/2006</t>
  </si>
  <si>
    <t>Phan Sơn Trường</t>
  </si>
  <si>
    <t>09/10/2006</t>
  </si>
  <si>
    <t>Mai Lan Anh</t>
  </si>
  <si>
    <t>09/12/2006</t>
  </si>
  <si>
    <t>Nguyễn Nhật Anh</t>
  </si>
  <si>
    <t>27/11/2006</t>
  </si>
  <si>
    <t>Trang Minh Chương</t>
  </si>
  <si>
    <t>15/04/2006</t>
  </si>
  <si>
    <t>Lê Duy Đanh</t>
  </si>
  <si>
    <t>Dương Văn Đỉnh</t>
  </si>
  <si>
    <t>03/07/2006</t>
  </si>
  <si>
    <t>Lý Văn Hào</t>
  </si>
  <si>
    <t>Lại Ngọc Hằng</t>
  </si>
  <si>
    <t>27/07/2006</t>
  </si>
  <si>
    <t>Nguyễn Thị Mỹ Hân</t>
  </si>
  <si>
    <t>25/08/2006</t>
  </si>
  <si>
    <t>Nguyễn Minh Hiếu</t>
  </si>
  <si>
    <t>25/05/2006</t>
  </si>
  <si>
    <t>Nguyễn Văn Huy</t>
  </si>
  <si>
    <t>15/05/2006</t>
  </si>
  <si>
    <t>02/01/2006</t>
  </si>
  <si>
    <t>Dương Văn Khang</t>
  </si>
  <si>
    <t>14/09/2006</t>
  </si>
  <si>
    <t>Trịnh Hoàng Khang</t>
  </si>
  <si>
    <t>Nguyễn Thị Thư Kỳ</t>
  </si>
  <si>
    <t>15/09/2006</t>
  </si>
  <si>
    <t>12/12/2006</t>
  </si>
  <si>
    <t>Thị Bé Quyền</t>
  </si>
  <si>
    <t>29/04/2006</t>
  </si>
  <si>
    <t>10/03/2006</t>
  </si>
  <si>
    <t>Nguyễn Tấn Tài</t>
  </si>
  <si>
    <t>Nguyễn Thành Thật</t>
  </si>
  <si>
    <t>03/05/2005</t>
  </si>
  <si>
    <t>Huỳnh Nhựt Tính</t>
  </si>
  <si>
    <t>04/03/2006</t>
  </si>
  <si>
    <t>Danh Thị Ngoc Trâm</t>
  </si>
  <si>
    <t>26/05/2006</t>
  </si>
  <si>
    <t>Hồ Phương Vy</t>
  </si>
  <si>
    <t>29/03/2006</t>
  </si>
  <si>
    <t>Võ Thị Ngọc Ánh</t>
  </si>
  <si>
    <t>29/05/2006</t>
  </si>
  <si>
    <t>Võ Thị Sáu</t>
  </si>
  <si>
    <t>Đỗ Thị Phi</t>
  </si>
  <si>
    <t>Nguyễn Ngọc Bền</t>
  </si>
  <si>
    <t>Nguyễn Ngọc Trí</t>
  </si>
  <si>
    <t>Phạm Thị Nhỏ</t>
  </si>
  <si>
    <t>Lý Thanh Cần</t>
  </si>
  <si>
    <t>Lý Minh Cảnh</t>
  </si>
  <si>
    <t>Trịnh Thị Cưỡng</t>
  </si>
  <si>
    <t>Nguyễn Văn Đệ</t>
  </si>
  <si>
    <t>26/02/2006</t>
  </si>
  <si>
    <t>Nguyễn Văn Long</t>
  </si>
  <si>
    <t>Nguyễn Thị Điệp</t>
  </si>
  <si>
    <t>Đặng Văn Đúng</t>
  </si>
  <si>
    <t>27/03/2006</t>
  </si>
  <si>
    <t>Đặng Văn Kiên</t>
  </si>
  <si>
    <t>Tân Văn Hậu</t>
  </si>
  <si>
    <t>Tân Thái Tâm</t>
  </si>
  <si>
    <t>Dương Thị Cảnh</t>
  </si>
  <si>
    <t>Phạm Thị Cẩm Huyền</t>
  </si>
  <si>
    <t>Phạm Văn Hiêp</t>
  </si>
  <si>
    <t>Nguyễn Thị Anh Đào</t>
  </si>
  <si>
    <t>Nguyễn Anh Kiệt</t>
  </si>
  <si>
    <t>Nguyễn Văn Hòa</t>
  </si>
  <si>
    <t>Trần Thị Thao</t>
  </si>
  <si>
    <t>Phạm Văn Dũng Liêm</t>
  </si>
  <si>
    <t>08/02/2005</t>
  </si>
  <si>
    <t>Phạm Văn Thắm</t>
  </si>
  <si>
    <t>Trần Thị Quới</t>
  </si>
  <si>
    <t>Trương Minh Luân</t>
  </si>
  <si>
    <t>02/09/2006</t>
  </si>
  <si>
    <t>Danh Lục</t>
  </si>
  <si>
    <t>Danh Giàu</t>
  </si>
  <si>
    <t>Thị Phia</t>
  </si>
  <si>
    <t>Trần Văn Mạnh</t>
  </si>
  <si>
    <t>14/10/2006</t>
  </si>
  <si>
    <t>Lê Thị Muội</t>
  </si>
  <si>
    <t>Lê Văn The</t>
  </si>
  <si>
    <t>Đặng Thị Kiều</t>
  </si>
  <si>
    <t>Võ Văn Ngoãn</t>
  </si>
  <si>
    <t>23/05/2006</t>
  </si>
  <si>
    <t>Võ Văn Út</t>
  </si>
  <si>
    <t>Thái Trường Nhơn</t>
  </si>
  <si>
    <t>Thái Thanh Lâm</t>
  </si>
  <si>
    <t>Lê Thị Ngọc Như</t>
  </si>
  <si>
    <t>Lê Hoàng Giác</t>
  </si>
  <si>
    <t>Nguyễn Thị Cẩm Như</t>
  </si>
  <si>
    <t>Nguyễn Văn Siêng</t>
  </si>
  <si>
    <t>Nguyễn Thị Diệu</t>
  </si>
  <si>
    <t>Thị Quyên</t>
  </si>
  <si>
    <t>Danh Lợi</t>
  </si>
  <si>
    <t>Trần Thị Mỹ</t>
  </si>
  <si>
    <t>Nguyễn Thúy Quỳnh</t>
  </si>
  <si>
    <t>Nguyễn Văn Cường</t>
  </si>
  <si>
    <t>Lê Thị Nhớ</t>
  </si>
  <si>
    <t>Ngô Thanh Tân</t>
  </si>
  <si>
    <t>Ngô Tùng Châu</t>
  </si>
  <si>
    <t>Bùi Thị Nương</t>
  </si>
  <si>
    <t>Phạm Hùng Thái</t>
  </si>
  <si>
    <t>Phạm Văn Tùng</t>
  </si>
  <si>
    <t>Vũ Thị Út</t>
  </si>
  <si>
    <t>Mai Trung Thạch</t>
  </si>
  <si>
    <t>18/11/2006</t>
  </si>
  <si>
    <t>Phan Thị Ngọc Thu</t>
  </si>
  <si>
    <t>Phan Tuấn Kiệt</t>
  </si>
  <si>
    <t>Nguyễn Thị Thu Hồng</t>
  </si>
  <si>
    <t>Lê Trung Tính</t>
  </si>
  <si>
    <t>Lê Trung Hoàng</t>
  </si>
  <si>
    <t>Nguyễn Tiết Hồng</t>
  </si>
  <si>
    <t>Nguyễn Thị Kim Tính</t>
  </si>
  <si>
    <t>Nguyễn Phước Sang</t>
  </si>
  <si>
    <t>Thị Kim Phượng</t>
  </si>
  <si>
    <t>Trịnh Thị Huyền Trân</t>
  </si>
  <si>
    <t>Trịnh Hoàng Thiện</t>
  </si>
  <si>
    <t>Đinh Thị Diễm</t>
  </si>
  <si>
    <t>Danh Vũ Trường</t>
  </si>
  <si>
    <t>14/04/2006</t>
  </si>
  <si>
    <t>Danh Duyên</t>
  </si>
  <si>
    <t>Danh Thị Nga</t>
  </si>
  <si>
    <t>Đoàn Đình Bình</t>
  </si>
  <si>
    <t>03/02/2006</t>
  </si>
  <si>
    <t>Đoàn Văn Tiến</t>
  </si>
  <si>
    <t>Lê Thị Thùy Linh</t>
  </si>
  <si>
    <t>Nguyễn Tấn Duy</t>
  </si>
  <si>
    <t>Có cha mẹ thuộc diện hộ nghèo theo quy định</t>
  </si>
  <si>
    <t>Nguyễn Tấn Mỹ</t>
  </si>
  <si>
    <t>Trịnh Thị Mỹ Duy</t>
  </si>
  <si>
    <t>25/02/2006</t>
  </si>
  <si>
    <t>Trịnh Văn Bửng</t>
  </si>
  <si>
    <t>Trần Thị Tho</t>
  </si>
  <si>
    <t>Nguyễn Tấn Dũng</t>
  </si>
  <si>
    <t>Đoàn Nguyên Hạo</t>
  </si>
  <si>
    <t>19/02/2006</t>
  </si>
  <si>
    <t>Ngô Thị Thúy Huỳnh</t>
  </si>
  <si>
    <t>10/02/2006</t>
  </si>
  <si>
    <t>Nguyễn Phi Hùng</t>
  </si>
  <si>
    <t>05/09/2001</t>
  </si>
  <si>
    <t>22/01/2006</t>
  </si>
  <si>
    <t>05/09/2006</t>
  </si>
  <si>
    <t>24/03/2006</t>
  </si>
  <si>
    <t>Vũ Hữu Lộc</t>
  </si>
  <si>
    <t>26/03/2006</t>
  </si>
  <si>
    <t>Phạm Thu Ngân</t>
  </si>
  <si>
    <t>14/02/2006</t>
  </si>
  <si>
    <t>Võ Thành Ngữ</t>
  </si>
  <si>
    <t>23/12/2006</t>
  </si>
  <si>
    <t>Huỳnh Thị Như</t>
  </si>
  <si>
    <t>07/06/2006</t>
  </si>
  <si>
    <t>Lê Thị Kim Như</t>
  </si>
  <si>
    <t>Nguyễn Thị Ngọc Nữ</t>
  </si>
  <si>
    <t>Danh Tân</t>
  </si>
  <si>
    <t>Nguyễn Tấn Thành</t>
  </si>
  <si>
    <t>15/02/2006</t>
  </si>
  <si>
    <t>Trang Hồng Thái</t>
  </si>
  <si>
    <t>Lê Thị Minh Thư</t>
  </si>
  <si>
    <t>19/12/2006</t>
  </si>
  <si>
    <t>Nguyễn Thị Cẩm Tiên</t>
  </si>
  <si>
    <t>16/02/2006</t>
  </si>
  <si>
    <t>Phạm Hùng Quốc Vinh</t>
  </si>
  <si>
    <t>20/11/2006</t>
  </si>
  <si>
    <t>26/05/2005</t>
  </si>
  <si>
    <t>Có cha mẹ thuộc hộ cận nghèo theo quy định</t>
  </si>
  <si>
    <t>Thành Phố Hồ Chí Minh</t>
  </si>
  <si>
    <t>Danh Thị Ngọc Liên</t>
  </si>
  <si>
    <t>Danh Phát</t>
  </si>
  <si>
    <t>Trần Thị Cẩm Tiên</t>
  </si>
  <si>
    <t>Thị Sóc Kha</t>
  </si>
  <si>
    <t>Danh Hậu</t>
  </si>
  <si>
    <t>Đông Thọ B - Thạnh Trị</t>
  </si>
  <si>
    <t>Tàu Hơi A - Thạnh Trị</t>
  </si>
  <si>
    <t>Thạnh Trị - Thạnh Trị</t>
  </si>
  <si>
    <t>Địa chỉ (Ấp - Xã)</t>
  </si>
  <si>
    <t>CỘNG HOÀ XÃ HỘI CHỦ NGHĨA VIỆT NAM</t>
  </si>
  <si>
    <t>DANH SÁCH HỌC SINH HỘ NGHÈO</t>
  </si>
  <si>
    <t>Nguyễn Anh Thư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</si>
  <si>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</si>
  <si>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</si>
  <si>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</si>
  <si>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</si>
  <si>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</si>
  <si>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</si>
  <si>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</si>
  <si>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</si>
  <si>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</si>
  <si>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Thạnh Trúc - Thạnh Trị</t>
  </si>
  <si>
    <t>DANH SÁCH HỌC SINH HỘ CẬN NGHÈO</t>
  </si>
  <si>
    <t>Dễ thôi mà... ví dụ tại A1 bạn có ngày tháng năm (ví dụ là 17/2/2007)</t>
  </si>
  <si>
    <t>1</t>
  </si>
  <si>
    <t>Vậy bạn sẽ có:</t>
  </si>
  <si>
    <t>2</t>
  </si>
  <si>
    <t>Tách ngày =DAY(A1)</t>
  </si>
  <si>
    <t>CỘNG HÒA XÃ HỘI CHỦ NGHĨ VIỆT NAM</t>
  </si>
  <si>
    <t>Độc lập-Tự do-Hạnh phúc</t>
  </si>
  <si>
    <t>Số TT</t>
  </si>
  <si>
    <t>Họ và tên</t>
  </si>
  <si>
    <t>Sinh ngày</t>
  </si>
  <si>
    <t>Địa chỉ ấp</t>
  </si>
  <si>
    <t>Tên cha</t>
  </si>
  <si>
    <t>Tên mẹ</t>
  </si>
  <si>
    <t>Lý do nghỉ học</t>
  </si>
  <si>
    <t>DANH SÁCH HỌC SINH XỬ LÝ</t>
  </si>
  <si>
    <t>Năm học 2015-2016</t>
  </si>
  <si>
    <t>DANH SÁCH HỌC SINH BỎ HỌC</t>
  </si>
  <si>
    <t>3</t>
  </si>
  <si>
    <t>Tách tháng = MONTH(A1)</t>
  </si>
  <si>
    <t>4</t>
  </si>
  <si>
    <t>Tách năm =YEAR(A1)</t>
  </si>
  <si>
    <t>5</t>
  </si>
  <si>
    <t>Đơn giản vậy thôi</t>
  </si>
  <si>
    <t>6</t>
  </si>
  <si>
    <t>ANH TUẤN Bạn dùng hàm tìm kiếm ấy VD: vlookup và kết hợp với các hàm ngày tháng mà Bác Tuấn nói ý.</t>
  </si>
  <si>
    <t>7</t>
  </si>
  <si>
    <t>8</t>
  </si>
  <si>
    <t>Ví dụ em có cột A trong excel chứa ngày tháng năm sinh</t>
  </si>
  <si>
    <t>9</t>
  </si>
  <si>
    <t>Cột B sẽ có công thức tính tuổi là: =YEAR(NOW())-YEAR(A1).</t>
  </si>
  <si>
    <t>hoặc: =YEAR(TODAY())-YEAR(A3). Nhớ định dạng về General nhé</t>
  </si>
  <si>
    <t>Số thứ thự của cột A theo tên của cột B</t>
  </si>
  <si>
    <t>Dòng thứ nhất ở cột A6: =IF(B6&lt;&gt;"",1,"")</t>
  </si>
  <si>
    <t>Dòng thứ 2 ở cột A7: =IF(B7&lt;&gt;"",A6+1,"")</t>
  </si>
  <si>
    <t>16</t>
  </si>
  <si>
    <t>18</t>
  </si>
  <si>
    <t>21</t>
  </si>
  <si>
    <t>23</t>
  </si>
  <si>
    <t>28</t>
  </si>
  <si>
    <t>29</t>
  </si>
  <si>
    <t>32</t>
  </si>
  <si>
    <t>DANH SÁCH HỌC SINH LỚP 6B</t>
  </si>
  <si>
    <t>DANH SÁCH HỌC SINH LỚP 6C</t>
  </si>
  <si>
    <t>DANH SÁCH HỌC SINH LỚP 6D</t>
  </si>
  <si>
    <t>DANH SÁCH HỌC SINH LỚP 7A</t>
  </si>
  <si>
    <t>DANH SÁCH HỌC SINH LỚP 7B</t>
  </si>
  <si>
    <t>DANH SÁCH HỌC SINH LỚP 8A</t>
  </si>
  <si>
    <t>DANH SÁCH HỌC SINH LỚP 8B</t>
  </si>
  <si>
    <t>DANH SÁCH HỌC SINH LỚP 8C</t>
  </si>
  <si>
    <t>DANH SÁCH HỌC SINH LỚP 9A</t>
  </si>
  <si>
    <t>DANH SÁCH HỌC SINH LỚP 9B</t>
  </si>
  <si>
    <t>DANH SÁCH HỌC SINH LỚP 9C</t>
  </si>
  <si>
    <t>Khối 6</t>
  </si>
  <si>
    <t>Khối 7</t>
  </si>
  <si>
    <t>Khối 8</t>
  </si>
  <si>
    <t>Khối 9</t>
  </si>
  <si>
    <t>Xã Thạnh Trị</t>
  </si>
  <si>
    <t>STT</t>
  </si>
  <si>
    <t>Ngày sinh</t>
  </si>
  <si>
    <t>Giới tính</t>
  </si>
  <si>
    <t>Dân tộc</t>
  </si>
  <si>
    <t>Lớp</t>
  </si>
  <si>
    <t>Đối tượng chính sách</t>
  </si>
  <si>
    <t>Địa chỉ tạm trú</t>
  </si>
  <si>
    <t>Nơi sinh</t>
  </si>
  <si>
    <t>x</t>
  </si>
  <si>
    <t xml:space="preserve">DANH SÁCH HỌC SINH DỰ THI HỌC KỲ II - LỚP 6A </t>
  </si>
  <si>
    <t xml:space="preserve">DANH SÁCH HỌC SINH DỰ THI HỌC KỲ II - LỚP 6B </t>
  </si>
  <si>
    <t xml:space="preserve">DANH SÁCH HỌC SINH DỰ THI HỌC KỲ II - LỚP 6C </t>
  </si>
  <si>
    <t xml:space="preserve">DANH SÁCH HỌC SINH DỰ THI HỌC KỲ II - LỚP 6D </t>
  </si>
  <si>
    <t xml:space="preserve">DANH SÁCH HỌC SINH DỰ THI HỌC KỲ II - LỚP 7A </t>
  </si>
  <si>
    <t>Huỳnh Ngọc Thắng</t>
  </si>
  <si>
    <t>Võ Quốc An</t>
  </si>
  <si>
    <t>Theo cha, mẹ đi làm</t>
  </si>
  <si>
    <t>Nguyễn Thanh Tùng</t>
  </si>
  <si>
    <t>Nguyễn Văn Phú</t>
  </si>
  <si>
    <t>Nguyễn Văn Còn</t>
  </si>
  <si>
    <t>Nguyễn Văn Út</t>
  </si>
  <si>
    <t>Lê Văn Nhơn</t>
  </si>
  <si>
    <t>Nguyễn Thanh Hải</t>
  </si>
  <si>
    <t>Làm ruộng</t>
  </si>
  <si>
    <t>Giáo viên</t>
  </si>
  <si>
    <t>Làm Ruộng</t>
  </si>
  <si>
    <t>làm ruộng</t>
  </si>
  <si>
    <t>Giáo Viên</t>
  </si>
  <si>
    <t>Nguyễn Thị Trang</t>
  </si>
  <si>
    <t>Tạ Thị Minh Cúc</t>
  </si>
  <si>
    <t>Thị Lài</t>
  </si>
  <si>
    <t>Cao Kim Cúc</t>
  </si>
  <si>
    <t>Phạm Thị Thắm</t>
  </si>
  <si>
    <t>Nguyễn Thị Phượng</t>
  </si>
  <si>
    <t>Huỳnh Thị Tú</t>
  </si>
  <si>
    <t>Thạch Thị Tiến</t>
  </si>
  <si>
    <t>Hồ Thị Mỹ</t>
  </si>
  <si>
    <t>Nguyễn Thị Quyên</t>
  </si>
  <si>
    <t>HÓA</t>
  </si>
  <si>
    <t>Địa chỉ (Thường trú)</t>
  </si>
  <si>
    <t>Tên Cha</t>
  </si>
  <si>
    <t>Tên Mẹ</t>
  </si>
  <si>
    <t>D.Tộc</t>
  </si>
  <si>
    <t>Nguyễn Văn Hiếu</t>
  </si>
  <si>
    <t>Nguyễn Văn Bảo</t>
  </si>
  <si>
    <t>Dương Văn Đá</t>
  </si>
  <si>
    <t>Nữ D.Tộc</t>
  </si>
  <si>
    <t>Thạch Tĩnh</t>
  </si>
  <si>
    <t>Nguyễn Văn Lai</t>
  </si>
  <si>
    <t>Phạm Văn Yên</t>
  </si>
  <si>
    <t>Huỳnh Văn Tuấn</t>
  </si>
  <si>
    <t>Trịnh Khắc Bình</t>
  </si>
  <si>
    <t>Phan Văn Hóa</t>
  </si>
  <si>
    <t>Nguyễn Tú Em</t>
  </si>
  <si>
    <t>Võ Quốc Thái</t>
  </si>
  <si>
    <t>Nguyễn Văn Tú</t>
  </si>
  <si>
    <t>Lê Văn Út</t>
  </si>
  <si>
    <t>Lý Văn Hưng</t>
  </si>
  <si>
    <t>Lại Văn Hiểu</t>
  </si>
  <si>
    <t>Nguyễn Văn Phó Em</t>
  </si>
  <si>
    <t>Nguyễn Chiến Em</t>
  </si>
  <si>
    <t>Dương Văn Tư</t>
  </si>
  <si>
    <t>Nguyễn Thành Lượng</t>
  </si>
  <si>
    <t>Đỗ Văn Tuấn</t>
  </si>
  <si>
    <t>Trương Văn Lập</t>
  </si>
  <si>
    <t>Huỳnh Tấn Lòng</t>
  </si>
  <si>
    <t>Danh Lành</t>
  </si>
  <si>
    <t>Hồ Văn Thịnh</t>
  </si>
  <si>
    <t>Đoàn Văn Tới</t>
  </si>
  <si>
    <t>Ngô Văn Ba</t>
  </si>
  <si>
    <t>Nguyễn Văn Sấm</t>
  </si>
  <si>
    <t>Trần Hoàng Thông</t>
  </si>
  <si>
    <t>Đồng Văn Hùng</t>
  </si>
  <si>
    <t>Vũ Lương Võ</t>
  </si>
  <si>
    <t>Nguyễn Văn Kiên</t>
  </si>
  <si>
    <t>Võ Văn Châu</t>
  </si>
  <si>
    <t>Huỳnh Văn Tài</t>
  </si>
  <si>
    <t>Lê Văn Tú</t>
  </si>
  <si>
    <t>Nguyễn Văn Diễn</t>
  </si>
  <si>
    <t>Trang Văn Xim</t>
  </si>
  <si>
    <t>Nguyễn Chí Dũng</t>
  </si>
  <si>
    <t>Thị Xà Gây</t>
  </si>
  <si>
    <t>Lâm Bé Chương</t>
  </si>
  <si>
    <t>Nguyễn Thị Thí</t>
  </si>
  <si>
    <t>Nguyễn Hồng Duyên</t>
  </si>
  <si>
    <t>Châu Thị Mộng Trinh</t>
  </si>
  <si>
    <t>Nguyễn Thị Dung</t>
  </si>
  <si>
    <t>Trần Thị Kim Thoa</t>
  </si>
  <si>
    <t>Võ Thị Thắm</t>
  </si>
  <si>
    <t>Mai Lệ Huyền</t>
  </si>
  <si>
    <t>Nguyễn Thị Bé Năm</t>
  </si>
  <si>
    <t>Nguyễn Thị Diễu</t>
  </si>
  <si>
    <t>Phạm Thị Mỹ Châu</t>
  </si>
  <si>
    <t>Trang Phước Hoà</t>
  </si>
  <si>
    <t>Võ Kim Thi</t>
  </si>
  <si>
    <t>Nguyễn Thị Thuỷ</t>
  </si>
  <si>
    <t>Võ Thị Nhan</t>
  </si>
  <si>
    <t>Nguyễn Thị Diển</t>
  </si>
  <si>
    <t>Nguyễn Thị Giàu</t>
  </si>
  <si>
    <t>Danh Điền Minh Kha</t>
  </si>
  <si>
    <t>Nguyễn Thanh Xuân</t>
  </si>
  <si>
    <t>Huỳnh Thị Huệ</t>
  </si>
  <si>
    <t>Nguyễn Thị Kiều</t>
  </si>
  <si>
    <t>Hồ Thị Bích Tuyền</t>
  </si>
  <si>
    <t>Nguyễn Thị Bé Ba</t>
  </si>
  <si>
    <t>Nguyễn Thị Loan</t>
  </si>
  <si>
    <t>Rạch Gía - Kiên Giang</t>
  </si>
  <si>
    <t>Danh Hải</t>
  </si>
  <si>
    <t>Thị Huỳnh</t>
  </si>
  <si>
    <t>Thị Gương</t>
  </si>
  <si>
    <t>Thị Bích</t>
  </si>
  <si>
    <t>Trương Hoài Thịnh</t>
  </si>
  <si>
    <t>Nguyễn Thị Màu</t>
  </si>
  <si>
    <t>Nguyễn Thị Kiều Phượng</t>
  </si>
  <si>
    <t>Lâm Yến Nhi</t>
  </si>
  <si>
    <t>08/06/2006</t>
  </si>
  <si>
    <t>01/05/2006</t>
  </si>
  <si>
    <t>02/08/2005</t>
  </si>
  <si>
    <t>08/05/2006</t>
  </si>
  <si>
    <t>06/09/2006</t>
  </si>
  <si>
    <t>08/02/2006</t>
  </si>
  <si>
    <t>12/08/2006</t>
  </si>
  <si>
    <t>02/05/2006</t>
  </si>
  <si>
    <t>07/10/2006</t>
  </si>
  <si>
    <t>Trương Thị Châu Pha</t>
  </si>
  <si>
    <t>Đặng Thúy Hằng</t>
  </si>
  <si>
    <t>Lê Thị Niệm</t>
  </si>
  <si>
    <t>Kiều Thị Yến Phi</t>
  </si>
  <si>
    <t>Nguyễn Thị No</t>
  </si>
  <si>
    <t>Nguyễn Thúy Diểm</t>
  </si>
  <si>
    <t>Võ Thị Thu Giang</t>
  </si>
  <si>
    <t>Lê Thị Út</t>
  </si>
  <si>
    <t>Huỳnh Thị Diệu</t>
  </si>
  <si>
    <t>Nguyễn Thị  Thơ</t>
  </si>
  <si>
    <t>Lê Thái  Hiền</t>
  </si>
  <si>
    <t>Nguyễn Thị Diễm Thúy</t>
  </si>
  <si>
    <t>Nguyễn Thị Hông Ly</t>
  </si>
  <si>
    <t>Phạm Thị Sinh</t>
  </si>
  <si>
    <t>Tàu Hơi B - Thạnh Trị</t>
  </si>
  <si>
    <t>Toàn</t>
  </si>
  <si>
    <t>LEFT(L24,LEN(L24)-LEN(N24))</t>
  </si>
  <si>
    <t>LEFT(B26,FIND(" ",B26,1)-1)</t>
  </si>
  <si>
    <t>RIGHT(B26,LEN(B26)-FIND(" ",B26,1))</t>
  </si>
  <si>
    <t>Lê Văn Khỏe</t>
  </si>
  <si>
    <t>Trần Minh Kha</t>
  </si>
  <si>
    <t>Lê Văn Hóa</t>
  </si>
  <si>
    <t>Đặng Văn Chỗ</t>
  </si>
  <si>
    <t>Thị Hiền Muội</t>
  </si>
  <si>
    <t xml:space="preserve">DANH SÁCH HỌC SINH DỰ THI HỌC KỲ I - LỚP 7C </t>
  </si>
  <si>
    <t xml:space="preserve">DANH SÁCH HỌC SINH DỰ THI HỌC KỲ II - LỚP 7C </t>
  </si>
  <si>
    <t>Năm học 2017-2018</t>
  </si>
  <si>
    <t>DT</t>
  </si>
  <si>
    <t>Trần Văn Lên</t>
  </si>
  <si>
    <t>Danh Thị Như</t>
  </si>
  <si>
    <t>Trương Thành Dư</t>
  </si>
  <si>
    <t>Nguyễn Thị Như Quỳnh</t>
  </si>
  <si>
    <t>Khối 6 =</t>
  </si>
  <si>
    <t>Khối 7 =</t>
  </si>
  <si>
    <t>Khối 8 =</t>
  </si>
  <si>
    <t>Khối 9 =</t>
  </si>
  <si>
    <t>Toàn trường =</t>
  </si>
  <si>
    <t>Thạnh An I - Thạnh Trị</t>
  </si>
  <si>
    <t>Nguyễn Văn Nhã</t>
  </si>
  <si>
    <t>T9</t>
  </si>
  <si>
    <t>T10</t>
  </si>
  <si>
    <t>T11</t>
  </si>
  <si>
    <t>T3</t>
  </si>
  <si>
    <t>Nguyễn Thế Vỹ</t>
  </si>
  <si>
    <t>Tăng Ngọc Loan</t>
  </si>
  <si>
    <t>T12</t>
  </si>
  <si>
    <t>T2</t>
  </si>
  <si>
    <t>Phan Thị Ngọc Đào</t>
  </si>
  <si>
    <t>Thị Huỳnh Na</t>
  </si>
  <si>
    <t>Bị bệnh</t>
  </si>
  <si>
    <t>Danh Minh Thiệt</t>
  </si>
  <si>
    <t>Danh Tiết</t>
  </si>
  <si>
    <t>Thị Xà Vươl</t>
  </si>
  <si>
    <t>BH-21/2</t>
  </si>
  <si>
    <t>Châu Thị Kim Chung</t>
  </si>
  <si>
    <t>BH-06/3</t>
  </si>
  <si>
    <t>Hiếu Ngọc Hiền</t>
  </si>
  <si>
    <t>Tàu Hơi A</t>
  </si>
  <si>
    <t>Hiếu Ngọc Hòa</t>
  </si>
  <si>
    <t>Nguyễn Thị Út Em</t>
  </si>
  <si>
    <t>XL-12/12</t>
  </si>
  <si>
    <t>Thạnh Trị</t>
  </si>
  <si>
    <t>Danh Thành Như</t>
  </si>
  <si>
    <t>Thị Đào</t>
  </si>
  <si>
    <t>BH-11/2</t>
  </si>
  <si>
    <t>2/22/2002</t>
  </si>
  <si>
    <t>Trần Văn Biểu</t>
  </si>
  <si>
    <t>Nguyễn Thị Kiều</t>
  </si>
  <si>
    <t>BH-11/1</t>
  </si>
  <si>
    <t>Hoàn cảnh gia đình, đi làm</t>
  </si>
  <si>
    <t>T4</t>
  </si>
  <si>
    <t>1/25/2004</t>
  </si>
  <si>
    <t>Nguyễn Thị Ngọc Nhi</t>
  </si>
  <si>
    <t>BH-T4</t>
  </si>
  <si>
    <t>6/25/2004</t>
  </si>
  <si>
    <t>BH-20/01</t>
  </si>
  <si>
    <t>10/26/2003</t>
  </si>
  <si>
    <t>Trương Văn vũ</t>
  </si>
  <si>
    <t>BH-18/1</t>
  </si>
  <si>
    <t>BH-T1</t>
  </si>
  <si>
    <t>BH-T2</t>
  </si>
  <si>
    <t>HK1</t>
  </si>
  <si>
    <t>Xử lý cho bỏ học</t>
  </si>
  <si>
    <t>Xử lý cho chuyển trường</t>
  </si>
  <si>
    <t>TS: 0 nữ</t>
  </si>
  <si>
    <t>TS: 4/3 nữ</t>
  </si>
  <si>
    <t>DT: 0 nữ</t>
  </si>
  <si>
    <t>Lớp 6A</t>
  </si>
  <si>
    <t>Lớp 6B</t>
  </si>
  <si>
    <t>Lớp 6C</t>
  </si>
  <si>
    <t>Lớp 6D</t>
  </si>
  <si>
    <t>Lớp 6E</t>
  </si>
  <si>
    <t>Lớp 7A</t>
  </si>
  <si>
    <t>Lớp 7B</t>
  </si>
  <si>
    <t>Lớp 7C</t>
  </si>
  <si>
    <t>Lớp 7D</t>
  </si>
  <si>
    <t>Lớp 8A</t>
  </si>
  <si>
    <t>Lớp 8B</t>
  </si>
  <si>
    <t>Lớp 8C</t>
  </si>
  <si>
    <t>Lớp 8D</t>
  </si>
  <si>
    <t>Lớp 9A</t>
  </si>
  <si>
    <t>Lớp 9B</t>
  </si>
  <si>
    <t>Lớp 9C</t>
  </si>
  <si>
    <t>Lớp 9D</t>
  </si>
  <si>
    <t>Tổng số</t>
  </si>
  <si>
    <t>BH 12-2</t>
  </si>
  <si>
    <t>BH 16-2</t>
  </si>
  <si>
    <t>BH 21-1</t>
  </si>
  <si>
    <t>BH 27-1</t>
  </si>
  <si>
    <t>Danh Lê Hoàng Anh</t>
  </si>
  <si>
    <t>02/03/2007</t>
  </si>
  <si>
    <t>Danh Thảo</t>
  </si>
  <si>
    <t>Lê Thị Bé Thi</t>
  </si>
  <si>
    <t>Trần Quốc Bảo</t>
  </si>
  <si>
    <t>18/06/2007</t>
  </si>
  <si>
    <t>Trần Minh Thành</t>
  </si>
  <si>
    <t>Trần Thị Thu Mai</t>
  </si>
  <si>
    <t>Nguyễn Ngọc Cầm</t>
  </si>
  <si>
    <t>19/04/2007</t>
  </si>
  <si>
    <t>Nguyễn Văn Phi</t>
  </si>
  <si>
    <t>Sơn Hoàng Chung</t>
  </si>
  <si>
    <t>25/05/2007</t>
  </si>
  <si>
    <t>Sơn Tạo</t>
  </si>
  <si>
    <t>Danh Thị Mẫn</t>
  </si>
  <si>
    <t>Nguyễn Cẩm Duy</t>
  </si>
  <si>
    <t>Võ Ngọc Duyên</t>
  </si>
  <si>
    <t>01/09/2007</t>
  </si>
  <si>
    <t>Nguyễn Văn Bảnh</t>
  </si>
  <si>
    <t>Nguyễn Thị Thúy Hằng</t>
  </si>
  <si>
    <t>Thạch Thị Huệ</t>
  </si>
  <si>
    <t>10/12/2007</t>
  </si>
  <si>
    <t>Huỳnh Thanh Hùng</t>
  </si>
  <si>
    <t>19/01/2007</t>
  </si>
  <si>
    <t>Huỳnh Văn Bon</t>
  </si>
  <si>
    <t>Huỳnh Hồng Duyên</t>
  </si>
  <si>
    <t>Thạch Sĩ Kiệt</t>
  </si>
  <si>
    <t>Thạch Công</t>
  </si>
  <si>
    <t>Thị Bông</t>
  </si>
  <si>
    <t>Trần Vĩnh Kỳ</t>
  </si>
  <si>
    <t>23/07/2007</t>
  </si>
  <si>
    <t>Trần Văn Hiệp</t>
  </si>
  <si>
    <t>Võ Thị Được</t>
  </si>
  <si>
    <t>Lê Văn Minh</t>
  </si>
  <si>
    <t>10/10/2005</t>
  </si>
  <si>
    <t>Lê Văn Chen</t>
  </si>
  <si>
    <t>Phan Thị Gái</t>
  </si>
  <si>
    <t>10/03/2007</t>
  </si>
  <si>
    <t>Nguyễn Văn Tôn</t>
  </si>
  <si>
    <t>Hồ Thị Xuân</t>
  </si>
  <si>
    <t>Lê Thị Quỳnh Như</t>
  </si>
  <si>
    <t>18/12/2007</t>
  </si>
  <si>
    <t>29/08/2007</t>
  </si>
  <si>
    <t>Phạm Thị Mai</t>
  </si>
  <si>
    <t>Trần Văn Phi</t>
  </si>
  <si>
    <t>Trần Ngọc Thi</t>
  </si>
  <si>
    <t>Võ Thị Phương</t>
  </si>
  <si>
    <t>Dương Thúy Quyền</t>
  </si>
  <si>
    <t>07/04/2007</t>
  </si>
  <si>
    <t>Ngô Quốc Thịnh</t>
  </si>
  <si>
    <t>Ngô Thanh Bền</t>
  </si>
  <si>
    <t>Nguyễn Thị Tím</t>
  </si>
  <si>
    <t>01/01/2006</t>
  </si>
  <si>
    <t>Nguyễn Thị Thủy</t>
  </si>
  <si>
    <t>Lâm Thị Bảo Trân</t>
  </si>
  <si>
    <t>25/03/2007</t>
  </si>
  <si>
    <t>Lâm Văn Qui</t>
  </si>
  <si>
    <t>Trần Thị Vinh Phúc</t>
  </si>
  <si>
    <t>Nguyễn Thị Kiều Trinh</t>
  </si>
  <si>
    <t>23/03/2007</t>
  </si>
  <si>
    <t>Nguyễn Văn Cương</t>
  </si>
  <si>
    <t>Thị Diệm</t>
  </si>
  <si>
    <t>Trịnh Trọng</t>
  </si>
  <si>
    <t>07/11/2007</t>
  </si>
  <si>
    <t>Trịnh Khắc Nam</t>
  </si>
  <si>
    <t>Hà Thị Hoa</t>
  </si>
  <si>
    <t>Danh Thị Cẩm Tú</t>
  </si>
  <si>
    <t>19/05/2007</t>
  </si>
  <si>
    <t>Thị Hường</t>
  </si>
  <si>
    <t>Nguyễn Huỳnh Thúy Vi</t>
  </si>
  <si>
    <t>19/03/2007</t>
  </si>
  <si>
    <t>Nguyễn Văn Hiệp</t>
  </si>
  <si>
    <t>Huỳnh Thị Thu Cúc</t>
  </si>
  <si>
    <t>Thạnh Trúc, Thạnh Trị, Tân Hiệp, Kiên Giang</t>
  </si>
  <si>
    <t>Thạnh An 1, Thạnh Trị, Tân Hiệp, Kiên Giang</t>
  </si>
  <si>
    <t>Tàu Hơi B, Thạnh Trị, Tân Hiệp, Kiên Giang</t>
  </si>
  <si>
    <t>04/11/2007</t>
  </si>
  <si>
    <t>Rạch Giá – Kiên Giang</t>
  </si>
  <si>
    <t>Giang Trường Luật</t>
  </si>
  <si>
    <t>Huỳnh Nguyễn Bích Tuyền</t>
  </si>
  <si>
    <t>31/12/2006</t>
  </si>
  <si>
    <t>Phạm Văn Lợi</t>
  </si>
  <si>
    <t>Thị Xương</t>
  </si>
  <si>
    <t>17/01/2007</t>
  </si>
  <si>
    <t>Đông Thọ, Thạnh Trị, Tân Hiệp, Kiên Giang</t>
  </si>
  <si>
    <t>Lương Hoàng Nhân</t>
  </si>
  <si>
    <t>Trương Thị Ánh Hồng</t>
  </si>
  <si>
    <t>Đông Thọ B, Thạnh Trị, Tân Hiệp, Kiên Giang</t>
  </si>
  <si>
    <t>17/11/2007</t>
  </si>
  <si>
    <t>23/05/2007</t>
  </si>
  <si>
    <t>11/07/2007</t>
  </si>
  <si>
    <t>Bạch Ngọc Linh</t>
  </si>
  <si>
    <t>Nguyễn Thị Mỹ Dung</t>
  </si>
  <si>
    <t>12/04/2007</t>
  </si>
  <si>
    <t>Nguyễn Văn Thằng</t>
  </si>
  <si>
    <t>23/02/2007</t>
  </si>
  <si>
    <t>Nguyễn Thế Anh</t>
  </si>
  <si>
    <t>Trần Thị Bảnh</t>
  </si>
  <si>
    <t>01/11/2007</t>
  </si>
  <si>
    <t>Nguyễn Thanh Phong</t>
  </si>
  <si>
    <t>Giồng Riềng – Kiên Giang</t>
  </si>
  <si>
    <t>Kiều Văn Tâm</t>
  </si>
  <si>
    <t>Nguyễn Thị Kim Ngân</t>
  </si>
  <si>
    <t>21/08/2007</t>
  </si>
  <si>
    <t>Thái Anh Tuấn</t>
  </si>
  <si>
    <t>15/05/2007</t>
  </si>
  <si>
    <t>Bùi Nhanh Trung</t>
  </si>
  <si>
    <t>Thị Mãnh</t>
  </si>
  <si>
    <t>19/07/2007</t>
  </si>
  <si>
    <t>Lê Quang Huỳnh</t>
  </si>
  <si>
    <t>09/06/2007</t>
  </si>
  <si>
    <t>Châu Thành – Kiên Giang</t>
  </si>
  <si>
    <t>Nguyễn Văn Hộ</t>
  </si>
  <si>
    <t>09/03/2007</t>
  </si>
  <si>
    <t>25/08/2007</t>
  </si>
  <si>
    <t>Nguyễn Văn Quê</t>
  </si>
  <si>
    <t>Thị Mỹ Thương</t>
  </si>
  <si>
    <t>Trần Văn Hoàng</t>
  </si>
  <si>
    <t>Đỗ Thị Thúy Oanh</t>
  </si>
  <si>
    <t>19/08/2007</t>
  </si>
  <si>
    <t>Nguyễn Văn Hữu</t>
  </si>
  <si>
    <t>Hoàng Ngọc Rở</t>
  </si>
  <si>
    <t>Danh Cúc</t>
  </si>
  <si>
    <t>THị Phiếp</t>
  </si>
  <si>
    <t>16/05/2007</t>
  </si>
  <si>
    <t>Lâm Quốc Tài</t>
  </si>
  <si>
    <t>29/01/2006</t>
  </si>
  <si>
    <t>Phú Quốc – Kiên Giang</t>
  </si>
  <si>
    <t>Lâm Sơn Hải</t>
  </si>
  <si>
    <t>Lê Thị Tốt</t>
  </si>
  <si>
    <t>28/04/2007</t>
  </si>
  <si>
    <t>Nguyễn Kim Thương</t>
  </si>
  <si>
    <t>03/10/2007</t>
  </si>
  <si>
    <t>Nguyễn Ngọc Hưởng</t>
  </si>
  <si>
    <t>25/12/2007</t>
  </si>
  <si>
    <t>23/11/2007</t>
  </si>
  <si>
    <t>Nguyễn Văn Nhớ</t>
  </si>
  <si>
    <t>Võ Thị Huệ</t>
  </si>
  <si>
    <t>05/09/2007</t>
  </si>
  <si>
    <t>Phan Văn Nhường</t>
  </si>
  <si>
    <t>Võ Ngọc Trâm</t>
  </si>
  <si>
    <t>30/06/2007</t>
  </si>
  <si>
    <t>Võ Quốc Nghĩa</t>
  </si>
  <si>
    <t>Dư Thị Cẩm</t>
  </si>
  <si>
    <t>27/04/2007</t>
  </si>
  <si>
    <t>26/09/2007</t>
  </si>
  <si>
    <t>Phạm Thị Nhịn</t>
  </si>
  <si>
    <t>Nguyễn Thị Ngọc Anh</t>
  </si>
  <si>
    <t>28/08/2006</t>
  </si>
  <si>
    <t>Nguyễn Thành Tân</t>
  </si>
  <si>
    <t>Võ Hoàng Lan Anh</t>
  </si>
  <si>
    <t>02/12/2007</t>
  </si>
  <si>
    <t>Võ Hoàng Hân</t>
  </si>
  <si>
    <t>Lại Thu Thảo</t>
  </si>
  <si>
    <t>Võ Ngọc Ánh</t>
  </si>
  <si>
    <t>07/07/2007</t>
  </si>
  <si>
    <t>Võ Thành Út</t>
  </si>
  <si>
    <t>Võ  Thị Thắm</t>
  </si>
  <si>
    <t>Thị Kim Châu</t>
  </si>
  <si>
    <t>Danh Hạnh</t>
  </si>
  <si>
    <t>Thị Sậu</t>
  </si>
  <si>
    <t>Huỳnh Tấn Đạt</t>
  </si>
  <si>
    <t>Huỳnh Tấn Ngon</t>
  </si>
  <si>
    <t>Nguyễn Lâm Thành Đạt</t>
  </si>
  <si>
    <t>30/12/2006</t>
  </si>
  <si>
    <t>Không Cha</t>
  </si>
  <si>
    <t>Lê Tấn Giao</t>
  </si>
  <si>
    <t>28/08/2007</t>
  </si>
  <si>
    <t>Lê Hồng Phi</t>
  </si>
  <si>
    <t>Lê Thị Mai</t>
  </si>
  <si>
    <t>Huỳnh Phi Huy</t>
  </si>
  <si>
    <t>07/12/2007</t>
  </si>
  <si>
    <t>Huỳnh Phi Hải</t>
  </si>
  <si>
    <t>Phạm thị Thanh Thúy</t>
  </si>
  <si>
    <t>Danh Thị Ngọc Hương</t>
  </si>
  <si>
    <t>09/08/2007</t>
  </si>
  <si>
    <t>Danh Hằng</t>
  </si>
  <si>
    <t>Thị Sà Bol</t>
  </si>
  <si>
    <t>Lại Anh Kha</t>
  </si>
  <si>
    <t>08/03/2007</t>
  </si>
  <si>
    <t>Nguyễn Thị Thảo</t>
  </si>
  <si>
    <t>Đặng Hoàng Bảo Khanh</t>
  </si>
  <si>
    <t>03/03/2007</t>
  </si>
  <si>
    <t>Đặng Hoàng Dương</t>
  </si>
  <si>
    <t>Ngô Phú Thanh</t>
  </si>
  <si>
    <t>Lê Phước Khương</t>
  </si>
  <si>
    <t>24/08/2007</t>
  </si>
  <si>
    <t>Lê Phước Thảo</t>
  </si>
  <si>
    <t>Mai An Kỳ</t>
  </si>
  <si>
    <t>01/01/2007</t>
  </si>
  <si>
    <t>Mai Thi Thủy Tú</t>
  </si>
  <si>
    <t>Nguyễn Văn Lễ</t>
  </si>
  <si>
    <t>09/04/2007</t>
  </si>
  <si>
    <t>Nguyễn Thị Sang</t>
  </si>
  <si>
    <t>Dương Thị Mỹ Linh</t>
  </si>
  <si>
    <t>16/04/2007</t>
  </si>
  <si>
    <t>Dương Văn Nguyên</t>
  </si>
  <si>
    <t>Lê Thị Hẹ</t>
  </si>
  <si>
    <t>Phạm Văn Mẫn</t>
  </si>
  <si>
    <t>24/01/2007</t>
  </si>
  <si>
    <t>Phạm văn Cần</t>
  </si>
  <si>
    <t>Nguyễn Thị Hoa</t>
  </si>
  <si>
    <t>Danh Thị Nhã My</t>
  </si>
  <si>
    <t>02/01/2007</t>
  </si>
  <si>
    <t>Danh Chì</t>
  </si>
  <si>
    <t>Thạch Thị Kim Nga</t>
  </si>
  <si>
    <t>Nguyễn Thành Nguyên</t>
  </si>
  <si>
    <t>Dinh Thị Nở</t>
  </si>
  <si>
    <t>24/07/2007</t>
  </si>
  <si>
    <t>Nguyễn Văn Thu</t>
  </si>
  <si>
    <t>Dương Thị Kim Thanh</t>
  </si>
  <si>
    <t>Phan Minh Nhựt</t>
  </si>
  <si>
    <t>Ngô Quốc Ninh</t>
  </si>
  <si>
    <t>24/11/2007</t>
  </si>
  <si>
    <t>Ngô Văn  Nam</t>
  </si>
  <si>
    <t>Phan Thị Trang</t>
  </si>
  <si>
    <t>Nguyễn Minh Phú</t>
  </si>
  <si>
    <t>Nguyễn Minh Phong</t>
  </si>
  <si>
    <t>Nguyễn Kiều Phụng</t>
  </si>
  <si>
    <t>11/12/2007</t>
  </si>
  <si>
    <t>Nguyễn Phi Long</t>
  </si>
  <si>
    <t>Phan Thị Nguyệt</t>
  </si>
  <si>
    <t>Đỗ Thị Quyên</t>
  </si>
  <si>
    <t>14/03/2007</t>
  </si>
  <si>
    <t>Đỗ Văn Chệt</t>
  </si>
  <si>
    <t>Nguyễn Thị Kiều Hương</t>
  </si>
  <si>
    <t>Vũ Hữu Tài</t>
  </si>
  <si>
    <t>Nguyễn Thúy Diễm</t>
  </si>
  <si>
    <t>Trần Nhật Thanh</t>
  </si>
  <si>
    <t>Trần Thanh Dũng</t>
  </si>
  <si>
    <t>Nguyễn Thị Thanh Chi</t>
  </si>
  <si>
    <t>Danh Nguyễn Anh Thơ</t>
  </si>
  <si>
    <t>Lý Thị Anh Thư</t>
  </si>
  <si>
    <t>22/06/2007</t>
  </si>
  <si>
    <t>Nguyễn Thị Huế Trân</t>
  </si>
  <si>
    <t>14/05/2007</t>
  </si>
  <si>
    <t>Nguyễn Thành Sơn</t>
  </si>
  <si>
    <t>Phùng Thị Huế Minh</t>
  </si>
  <si>
    <t>Nguyễn Thị Ngọc Trân</t>
  </si>
  <si>
    <t>09/07/2007</t>
  </si>
  <si>
    <t>Nguyễn Văn Chí</t>
  </si>
  <si>
    <t>Trần Thị  Văn</t>
  </si>
  <si>
    <t>Danh Nhật Trường</t>
  </si>
  <si>
    <t>23/04/2006</t>
  </si>
  <si>
    <t>Danh Út</t>
  </si>
  <si>
    <t>Lý Thị Kim Thùy</t>
  </si>
  <si>
    <t>Lê Anh Tuấn</t>
  </si>
  <si>
    <t>15/01/2007</t>
  </si>
  <si>
    <t>Ngô Thị Nhung</t>
  </si>
  <si>
    <t>Nguyễn Quốc Vinh</t>
  </si>
  <si>
    <t>16/09/2007</t>
  </si>
  <si>
    <t>Hồ Thị  Mộng Thúy</t>
  </si>
  <si>
    <t>Lê Như Ý</t>
  </si>
  <si>
    <t>04/01/2007</t>
  </si>
  <si>
    <t>Lê Đăng Khoa</t>
  </si>
  <si>
    <t>Phan Thị Hồng Cúc</t>
  </si>
  <si>
    <t>26/07/2007</t>
  </si>
  <si>
    <t>25/09/2007</t>
  </si>
  <si>
    <t>Vũ THị Bích Lệ</t>
  </si>
  <si>
    <t>07/06/2007</t>
  </si>
  <si>
    <t>Nguyễn Văn Thể</t>
  </si>
  <si>
    <t>Nguyễn Thị Hồng Huệ</t>
  </si>
  <si>
    <t>13/03/2007</t>
  </si>
  <si>
    <t>Thị Xinh</t>
  </si>
  <si>
    <t>07/03/2007</t>
  </si>
  <si>
    <t>Thạnh Trị, Thạnh Trị, Tân Hiệp, Kiên Giang</t>
  </si>
  <si>
    <t>Nguyễn ngọc Phước</t>
  </si>
  <si>
    <t>Đinh Thị Bích Thủy</t>
  </si>
  <si>
    <t>04/12/2007</t>
  </si>
  <si>
    <t>TRần Văn Trăm</t>
  </si>
  <si>
    <t>25/07/2007</t>
  </si>
  <si>
    <t>Danh Sợ</t>
  </si>
  <si>
    <t>Thị Bảnh</t>
  </si>
  <si>
    <t>Nguyễn Lâm Nhã Hân</t>
  </si>
  <si>
    <t>17/08/2007</t>
  </si>
  <si>
    <t>An Biên – Kiên Giang</t>
  </si>
  <si>
    <t>Nguyễn Thành Nhu</t>
  </si>
  <si>
    <t>Lâm Thùy Dương</t>
  </si>
  <si>
    <t>23/08/2007</t>
  </si>
  <si>
    <t>Tàu Hơi A, Thạnh Trị, Tân Hiệp, Kiên Giang</t>
  </si>
  <si>
    <t>Danh nguyễn Đông Duy</t>
  </si>
  <si>
    <t>Nguyễn Thị Út Chiều</t>
  </si>
  <si>
    <t>Nguyễn Gia Huy</t>
  </si>
  <si>
    <t>27/06/2006</t>
  </si>
  <si>
    <t>Nguyễn Thành Công</t>
  </si>
  <si>
    <t>Bùi Thị Thúy Diễm</t>
  </si>
  <si>
    <t>Nguyễn Văn Giáp</t>
  </si>
  <si>
    <t>Trịnh Thị Mỹ Dung</t>
  </si>
  <si>
    <t>03/05/2007</t>
  </si>
  <si>
    <t>Nguyễn Long Điền</t>
  </si>
  <si>
    <t>Phậm Thị Bích thủy</t>
  </si>
  <si>
    <t>20/01/2007</t>
  </si>
  <si>
    <t>Phạm Văn An</t>
  </si>
  <si>
    <t>Huỳnh Thị Loan</t>
  </si>
  <si>
    <t>03/12/2007</t>
  </si>
  <si>
    <t>Võ Thanh Sơn</t>
  </si>
  <si>
    <t>Nguyễn Thị Duy</t>
  </si>
  <si>
    <t>13/11/2005</t>
  </si>
  <si>
    <t>Nguyễn Ngọc Định</t>
  </si>
  <si>
    <t>Lê Thị Thu Hà</t>
  </si>
  <si>
    <t>10/05/2007</t>
  </si>
  <si>
    <t>25/04/2007</t>
  </si>
  <si>
    <t>Đinh Văn Dũng</t>
  </si>
  <si>
    <t>16/01/2007</t>
  </si>
  <si>
    <t>Huỳnh Văn Rùa</t>
  </si>
  <si>
    <t>Đào Thị Khởi</t>
  </si>
  <si>
    <t>27/07/2005</t>
  </si>
  <si>
    <t>Thái Thị Ngọc Giào</t>
  </si>
  <si>
    <t>30/10/2007</t>
  </si>
  <si>
    <t>Đông Thọ A, Thạnh Trị, Tân Hiệp, Kiên Giang</t>
  </si>
  <si>
    <t>Trần văn Dũng</t>
  </si>
  <si>
    <t>Đặng Thị Loan</t>
  </si>
  <si>
    <t>29/12/2007</t>
  </si>
  <si>
    <t>Vũ Thị út</t>
  </si>
  <si>
    <t>02/04/2007</t>
  </si>
  <si>
    <t>Mai Thanh Liêm</t>
  </si>
  <si>
    <t>Nguyễn Ngọc hà</t>
  </si>
  <si>
    <t>17/09/2007</t>
  </si>
  <si>
    <t>Trần Nguyên Hãn</t>
  </si>
  <si>
    <t>Lê Thị Bích Nguyệt</t>
  </si>
  <si>
    <t>Lâm Hoàng Duy</t>
  </si>
  <si>
    <t>Nguyễn Thị Bé Tư</t>
  </si>
  <si>
    <t>30/04/2007</t>
  </si>
  <si>
    <t>Trần văn Chí</t>
  </si>
  <si>
    <t>02/08/2007</t>
  </si>
  <si>
    <t>Danh Chanh</t>
  </si>
  <si>
    <t>Trần Hoàng Tường</t>
  </si>
  <si>
    <t>10/11/2007</t>
  </si>
  <si>
    <t>15/12/2007</t>
  </si>
  <si>
    <t>Huỳnh văn Diệp</t>
  </si>
  <si>
    <t>Nguyễn Minh Trí</t>
  </si>
  <si>
    <t>Đồng Thi Phương Lan</t>
  </si>
  <si>
    <t>Đặng Thị Huỳnh Dao</t>
  </si>
  <si>
    <t>Nguyễn Thị Tú Quyên</t>
  </si>
  <si>
    <t>Bùi Thị Thu Thảo</t>
  </si>
  <si>
    <t>Nguyễn Thị Cẩm Hồng</t>
  </si>
  <si>
    <t>Miễn học phí</t>
  </si>
  <si>
    <t>Giảm học phí</t>
  </si>
  <si>
    <t>1981</t>
  </si>
  <si>
    <t>1989</t>
  </si>
  <si>
    <t>1983</t>
  </si>
  <si>
    <t>1985</t>
  </si>
  <si>
    <t>1976</t>
  </si>
  <si>
    <t>1975</t>
  </si>
  <si>
    <t>1979</t>
  </si>
  <si>
    <t>1972</t>
  </si>
  <si>
    <t>1974</t>
  </si>
  <si>
    <t>1982</t>
  </si>
  <si>
    <t>1987</t>
  </si>
  <si>
    <t>1986</t>
  </si>
  <si>
    <t>1978</t>
  </si>
  <si>
    <t>1988</t>
  </si>
  <si>
    <t>1984</t>
  </si>
  <si>
    <t>1993</t>
  </si>
  <si>
    <t>1965</t>
  </si>
  <si>
    <t>1963</t>
  </si>
  <si>
    <t>1966</t>
  </si>
  <si>
    <t>1980</t>
  </si>
  <si>
    <t>1970</t>
  </si>
  <si>
    <t>Cán bộ</t>
  </si>
  <si>
    <t>1973</t>
  </si>
  <si>
    <t>Phạm Văn Quởn</t>
  </si>
  <si>
    <t>Trương Thị Đậm</t>
  </si>
  <si>
    <t>Thợ Mộc</t>
  </si>
  <si>
    <t>Nội Trợ</t>
  </si>
  <si>
    <t>Làm Thuê</t>
  </si>
  <si>
    <t>Cắt Tóc</t>
  </si>
  <si>
    <t>1977</t>
  </si>
  <si>
    <t>1971</t>
  </si>
  <si>
    <t>Tổ 1, Tàu Hơi A</t>
  </si>
  <si>
    <t>Tổ 8, Tàu Hơi B</t>
  </si>
  <si>
    <t>Công nhân</t>
  </si>
  <si>
    <t>Tổ 5, Tàu Hơi A</t>
  </si>
  <si>
    <t>Xã Thạnh Đông A</t>
  </si>
  <si>
    <t>Tổ 7, Kênh 7B</t>
  </si>
  <si>
    <t>Tổ 7, Kênh 7B, Thạnh Đông A, Tân Hiệp, Kiên Giang</t>
  </si>
  <si>
    <t>May</t>
  </si>
  <si>
    <t>Chăn nuôi</t>
  </si>
  <si>
    <t>Tổ 1, Đông Thọ B</t>
  </si>
  <si>
    <t>Tổ 3, Tàu Hơi B</t>
  </si>
  <si>
    <t>Tổ 2, Đông Thọ B</t>
  </si>
  <si>
    <t>Tổ 2, Đông Thọ A</t>
  </si>
  <si>
    <t>1990</t>
  </si>
  <si>
    <t>Tổ 2, Tàu Hơi B</t>
  </si>
  <si>
    <t>Tổ 9, Đông Thọ B</t>
  </si>
  <si>
    <t>Tổ 12, Đông Thọ B</t>
  </si>
  <si>
    <t>Tổ 8, Đông Thọ B</t>
  </si>
  <si>
    <t>Tổ 7, Đông Thọ A</t>
  </si>
  <si>
    <t>1968</t>
  </si>
  <si>
    <t>1969</t>
  </si>
  <si>
    <t>Buôn bán</t>
  </si>
  <si>
    <t>Tổ 4, Thạnh Trúc</t>
  </si>
  <si>
    <t>Tổ 1, Thạnh An 2</t>
  </si>
  <si>
    <t>Tổ 6, Thạnh Trúc</t>
  </si>
  <si>
    <t>Tổ 1, Thạnh Trúc</t>
  </si>
  <si>
    <t>Tổ 10, Thạnh Trúc</t>
  </si>
  <si>
    <t>Tổ 1, Thạnh An 1</t>
  </si>
  <si>
    <t>Tổ 9, Thạnh Trúc</t>
  </si>
  <si>
    <t>Tổ 12, Thạnh Trúc</t>
  </si>
  <si>
    <t>Tổ 10, Đông Thọ B</t>
  </si>
  <si>
    <t>Tổ 8, Thạnh Trúc</t>
  </si>
  <si>
    <t>Tổ 7, Thạnh Trúc</t>
  </si>
  <si>
    <t>Tổ 6, Thạnh An 1</t>
  </si>
  <si>
    <t>Tổ 3, Thạnh Trúc</t>
  </si>
  <si>
    <t>Tổ 8, Thạnh An 1</t>
  </si>
  <si>
    <t>Tổ 2, Thạnh Trúc</t>
  </si>
  <si>
    <t>Tổ 5, Thạnh An 1</t>
  </si>
  <si>
    <t>Tổ 4, Tàu Hơi B</t>
  </si>
  <si>
    <t>Tổ 6, Thạnh Trị</t>
  </si>
  <si>
    <t>Tổ 3, Thạnh Trị</t>
  </si>
  <si>
    <t>Tổ 6, Tàu Hơi A</t>
  </si>
  <si>
    <t>Tổ 4, Đông Thọ B</t>
  </si>
  <si>
    <t>Tổ 1, Tàu Hơi B</t>
  </si>
  <si>
    <t>Tổ 5, Thạnh Trị</t>
  </si>
  <si>
    <t>Tổ 2, Tàu Hơi A</t>
  </si>
  <si>
    <t>Tổ 6, Đông Thọ B</t>
  </si>
  <si>
    <t>Tổ 3, Tàu Hơi A</t>
  </si>
  <si>
    <t>Tổ 4, Thạnh Trị</t>
  </si>
  <si>
    <t>Tổ 4, Tàu Hơi A</t>
  </si>
  <si>
    <t>Tổ 5, Đông Thọ B</t>
  </si>
  <si>
    <t>Tổ 14, Thạnh Trị</t>
  </si>
  <si>
    <t>Tổ 3, Đông Thọ B</t>
  </si>
  <si>
    <t>Tổ 1, Thạnh Trị</t>
  </si>
  <si>
    <t>Tổ 9, Thạnh Trị</t>
  </si>
  <si>
    <t>Tổ 9, Nguyễn Văn Rổ</t>
  </si>
  <si>
    <t>Tổ 11, Thạnh Trị</t>
  </si>
  <si>
    <t>Tổ 8, Thạnh Trị</t>
  </si>
  <si>
    <t>Tổ 7, Tàu Hơi B</t>
  </si>
  <si>
    <t>Tổ 10, Thạnh Trị</t>
  </si>
  <si>
    <t>Tổ 7, Thạnh Trị</t>
  </si>
  <si>
    <t>Mã</t>
  </si>
  <si>
    <t>TT</t>
  </si>
  <si>
    <t>PHONG GD&amp;ĐT TÂN HIỆP</t>
  </si>
  <si>
    <t>DANH SÁCH TUYỂN SINH VÀO LỚP 6</t>
  </si>
  <si>
    <t>Năm học 2018-2019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</si>
  <si>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</si>
  <si>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</si>
  <si>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</si>
  <si>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</si>
  <si>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</si>
  <si>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</si>
  <si>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</si>
  <si>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</si>
  <si>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</si>
  <si>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</si>
  <si>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</si>
  <si>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</si>
  <si>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</si>
  <si>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</si>
  <si>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</si>
  <si>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</si>
  <si>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</si>
  <si>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</si>
  <si>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</si>
  <si>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</si>
  <si>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</si>
  <si>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</si>
  <si>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</si>
  <si>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</si>
  <si>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</si>
  <si>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</si>
  <si>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</si>
  <si>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</si>
  <si>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</si>
  <si>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</si>
  <si>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</si>
  <si>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</si>
  <si>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</si>
  <si>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</si>
  <si>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</si>
  <si>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</si>
  <si>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</si>
  <si>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</si>
  <si>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</si>
  <si>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</si>
  <si>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</si>
  <si>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</si>
  <si>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</si>
  <si>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</si>
  <si>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</si>
  <si>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</si>
  <si>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</si>
  <si>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</si>
  <si>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</si>
  <si>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</si>
  <si>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</si>
  <si>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</si>
  <si>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</si>
  <si>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</si>
  <si>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</si>
  <si>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</si>
  <si>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</si>
  <si>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</si>
  <si>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</si>
  <si>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</si>
  <si>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</si>
  <si>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</si>
  <si>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</si>
  <si>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</si>
  <si>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</si>
  <si>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</si>
  <si>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</si>
  <si>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</si>
  <si>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</si>
  <si>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</si>
  <si>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</si>
  <si>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</si>
  <si>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</si>
  <si>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</si>
  <si>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</si>
  <si>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</si>
  <si>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</si>
  <si>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</si>
  <si>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</si>
  <si>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</si>
  <si>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</si>
  <si>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</si>
  <si>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</si>
  <si>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</si>
  <si>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</si>
  <si>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</si>
  <si>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</si>
  <si>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</si>
  <si>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</si>
  <si>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</si>
  <si>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</si>
  <si>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</si>
  <si>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</si>
  <si>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</si>
  <si>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</si>
  <si>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</si>
  <si>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</si>
  <si>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</si>
  <si>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</si>
  <si>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</si>
  <si>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</si>
  <si>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</si>
  <si>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</si>
  <si>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</si>
  <si>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</si>
  <si>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</si>
  <si>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</si>
  <si>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</si>
  <si>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</si>
  <si>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</si>
  <si>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</si>
  <si>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</si>
  <si>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</si>
  <si>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</si>
  <si>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</si>
  <si>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</si>
  <si>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</si>
  <si>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</si>
  <si>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</si>
  <si>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</si>
  <si>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</si>
  <si>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</si>
  <si>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</si>
  <si>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</si>
  <si>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</si>
  <si>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</si>
  <si>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</si>
  <si>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</si>
  <si>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</si>
  <si>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</si>
  <si>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</si>
  <si>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</si>
  <si>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</si>
  <si>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</si>
  <si>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</si>
  <si>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</si>
  <si>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</si>
  <si>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</si>
  <si>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</si>
  <si>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Chỉ đánh năm sinh</t>
  </si>
  <si>
    <t>Dân tộc thiểu số thì đánh "x"</t>
  </si>
  <si>
    <t>Nếu là nữ thì đánh "x"</t>
  </si>
  <si>
    <t xml:space="preserve">Ghi chú: </t>
  </si>
  <si>
    <t>Thạnh Trị, ngày 19 tháng 9 năm 2018</t>
  </si>
  <si>
    <t>Tàu Hơi A- Thạnh Trị</t>
  </si>
  <si>
    <t>Trần Quốc Toàn</t>
  </si>
  <si>
    <t>Nguyễn Thị Kim Nhã</t>
  </si>
  <si>
    <t>Thạnh An 1 - Thạnh Trị</t>
  </si>
  <si>
    <t>Tên cha (mẹ)</t>
  </si>
  <si>
    <t>Thạnh Trị-Thạnh Trị</t>
  </si>
  <si>
    <t>Danh Tươi</t>
  </si>
  <si>
    <t>Thắng</t>
  </si>
  <si>
    <t>Lê Hữu Anh</t>
  </si>
  <si>
    <t>05/04/2008</t>
  </si>
  <si>
    <t>Lê Quốc Anh</t>
  </si>
  <si>
    <t>Nguyễn Ngọc Quỳnh Anh</t>
  </si>
  <si>
    <t>30/06/2008</t>
  </si>
  <si>
    <t>Phan Thị Mỹ Duyên</t>
  </si>
  <si>
    <t>09/08/2008</t>
  </si>
  <si>
    <t>Bùi Thành Đạt</t>
  </si>
  <si>
    <t>07/11/2008</t>
  </si>
  <si>
    <t>Võ Hoàng Đạt</t>
  </si>
  <si>
    <t>15/03/2008</t>
  </si>
  <si>
    <t>Âu Quốc Đô</t>
  </si>
  <si>
    <t>Lê Huỳnh Khải Hân</t>
  </si>
  <si>
    <t>25/09/2008</t>
  </si>
  <si>
    <t>Phú Nhuận - TPHCM</t>
  </si>
  <si>
    <t>Trương Trần Ngọc Hân</t>
  </si>
  <si>
    <t>12/09/2008</t>
  </si>
  <si>
    <t>Lê Thạch Hữu Hậu</t>
  </si>
  <si>
    <t>27/11/2008</t>
  </si>
  <si>
    <t>Nguyễn Trung Hiếu</t>
  </si>
  <si>
    <t>21/06/2008</t>
  </si>
  <si>
    <t>Võ Ngọc Huệ</t>
  </si>
  <si>
    <t>Nguyễn Minh Huy</t>
  </si>
  <si>
    <t>25/01/2008</t>
  </si>
  <si>
    <t>Lê Thị Huỳnh</t>
  </si>
  <si>
    <t>Nguyễn Thiều Phước Khang</t>
  </si>
  <si>
    <t>13/02/2008</t>
  </si>
  <si>
    <t>Danh Khiêm</t>
  </si>
  <si>
    <t>03/06/2008</t>
  </si>
  <si>
    <t>Lê Văn Chí Linh</t>
  </si>
  <si>
    <t>23/11/2008</t>
  </si>
  <si>
    <t>Lê Tấn Luân</t>
  </si>
  <si>
    <t>Phan Thị Ngọc Ngân</t>
  </si>
  <si>
    <t>11/04/2008</t>
  </si>
  <si>
    <t>Ngô Thị Nhã</t>
  </si>
  <si>
    <t>14/07/2008</t>
  </si>
  <si>
    <t>Huỳnh Thị Cẩm Nhi</t>
  </si>
  <si>
    <t>03/02/2008</t>
  </si>
  <si>
    <t>Nguyễn Thị Thanh Nhiên</t>
  </si>
  <si>
    <t>Lưu Thanh Như</t>
  </si>
  <si>
    <t>26/11/2008</t>
  </si>
  <si>
    <t>Nguyễn Quỳnh Như</t>
  </si>
  <si>
    <t>09/12/2008</t>
  </si>
  <si>
    <t>Nguyễn Thị Ý Như</t>
  </si>
  <si>
    <t>14/11/2008</t>
  </si>
  <si>
    <t>15/04/2008</t>
  </si>
  <si>
    <t>02/05/2008</t>
  </si>
  <si>
    <t>Tam Bình - Vĩnh Long</t>
  </si>
  <si>
    <t>Nguyễn Chí Thiện</t>
  </si>
  <si>
    <t>24/02/2008</t>
  </si>
  <si>
    <t>Nguyễn Trần Toàn Thiện</t>
  </si>
  <si>
    <t>Huỳnh Trung Tín</t>
  </si>
  <si>
    <t>09/11/2007</t>
  </si>
  <si>
    <t>Trần Minh Toàn</t>
  </si>
  <si>
    <t>13/07/2008</t>
  </si>
  <si>
    <t>Trần Thị Ánh Tuyết</t>
  </si>
  <si>
    <t>24/01/2008</t>
  </si>
  <si>
    <t>Huỳnh Gia Văn</t>
  </si>
  <si>
    <t>22/12/2008</t>
  </si>
  <si>
    <t>Nguyễn Hoàng Vinh</t>
  </si>
  <si>
    <t>15/02/2008</t>
  </si>
  <si>
    <t>22/04/2008</t>
  </si>
  <si>
    <t>17/03/2008</t>
  </si>
  <si>
    <t>25/11/2008</t>
  </si>
  <si>
    <t>19/05/2008</t>
  </si>
  <si>
    <t>30/10/2008</t>
  </si>
  <si>
    <t>28/08/2008</t>
  </si>
  <si>
    <t>01/02/2008</t>
  </si>
  <si>
    <t>17/10/2008</t>
  </si>
  <si>
    <t>Long Xuyên - An Giang</t>
  </si>
  <si>
    <t>04/02/2008</t>
  </si>
  <si>
    <t>10/12/2008</t>
  </si>
  <si>
    <t>18/03/2008</t>
  </si>
  <si>
    <t>13/11/2008</t>
  </si>
  <si>
    <t>28/06/2008</t>
  </si>
  <si>
    <t>17/08/2008</t>
  </si>
  <si>
    <t>16/09/2008</t>
  </si>
  <si>
    <t>29/06/2008</t>
  </si>
  <si>
    <t>17/02/2008</t>
  </si>
  <si>
    <t>03/09/2008</t>
  </si>
  <si>
    <t>28/06/2007</t>
  </si>
  <si>
    <t>10/11/2008</t>
  </si>
  <si>
    <t>27/02/2008</t>
  </si>
  <si>
    <t>29/11/2008</t>
  </si>
  <si>
    <t>06/08/2008</t>
  </si>
  <si>
    <t>05/11/2008</t>
  </si>
  <si>
    <t>30/11/2007</t>
  </si>
  <si>
    <t>Đỗ Quốc Bảo</t>
  </si>
  <si>
    <t>27/10/2007</t>
  </si>
  <si>
    <t>Trương Hoàng Bảo</t>
  </si>
  <si>
    <t>Nguyễn Thị Thúy Duy</t>
  </si>
  <si>
    <t>13/01/2008</t>
  </si>
  <si>
    <t>Phạm Đức Duy</t>
  </si>
  <si>
    <t>05/12/2008</t>
  </si>
  <si>
    <t>Lê Thị Ngọc Duyên</t>
  </si>
  <si>
    <t>20/09/2006</t>
  </si>
  <si>
    <t>Tạ Ngọc Duyên</t>
  </si>
  <si>
    <t>Lê Thị Thùy Dương</t>
  </si>
  <si>
    <t>18/06/2008</t>
  </si>
  <si>
    <t>Châu Thành- Kiên Giang</t>
  </si>
  <si>
    <t>Nguyễn phú Hào</t>
  </si>
  <si>
    <t>31/07/2008</t>
  </si>
  <si>
    <t>Giồng Riềng- kiên Giang</t>
  </si>
  <si>
    <t>Trịnh Nhật Hào</t>
  </si>
  <si>
    <t>04/05/2008</t>
  </si>
  <si>
    <t>Huỳnh Thanh Hiếu</t>
  </si>
  <si>
    <t>20/11/2008</t>
  </si>
  <si>
    <t>Rạch Giá- Kiên Giang</t>
  </si>
  <si>
    <t>Nguyễn văn Huynh</t>
  </si>
  <si>
    <t>Đỗ Phạm Duy Khang</t>
  </si>
  <si>
    <t>07/02/2008</t>
  </si>
  <si>
    <t>Nguyễn Duy Khang</t>
  </si>
  <si>
    <t>Nguyễn Thái Khang</t>
  </si>
  <si>
    <t>20/01/2008</t>
  </si>
  <si>
    <t>Trần Trọng Khải</t>
  </si>
  <si>
    <t>22/11/2008</t>
  </si>
  <si>
    <t>Lại Chí Khương</t>
  </si>
  <si>
    <t>Nguyễn văn Liêm</t>
  </si>
  <si>
    <t>Cao Thị Kiều My</t>
  </si>
  <si>
    <t>03/01/2008</t>
  </si>
  <si>
    <t>Nguyễn Diễm My</t>
  </si>
  <si>
    <t>Võ Quốc Ngạn</t>
  </si>
  <si>
    <t>22/01/2008</t>
  </si>
  <si>
    <t>29/04/2008</t>
  </si>
  <si>
    <t>Huỳnh Thanh Nhã</t>
  </si>
  <si>
    <t>Đào Thị Yến Nhi</t>
  </si>
  <si>
    <t>11/02/2008</t>
  </si>
  <si>
    <t>Nguyễn Thu Nhi</t>
  </si>
  <si>
    <t>01/09/2008</t>
  </si>
  <si>
    <t>14/07/2007</t>
  </si>
  <si>
    <t>Trần Thị Kim Thanh</t>
  </si>
  <si>
    <t>08/04/2008</t>
  </si>
  <si>
    <t>Thái Quốc Thiên</t>
  </si>
  <si>
    <t>Dđinh Văn Thọ</t>
  </si>
  <si>
    <t>09/10/2008</t>
  </si>
  <si>
    <t>Hồ Thị Minh Thư</t>
  </si>
  <si>
    <t>08/08/2008</t>
  </si>
  <si>
    <t>Phạm Thị Anh Thư</t>
  </si>
  <si>
    <t>19/03/2008</t>
  </si>
  <si>
    <t>Nguyễn Hoàng Tính</t>
  </si>
  <si>
    <t>10/05/2008</t>
  </si>
  <si>
    <t>Trần Thị Bích Trân</t>
  </si>
  <si>
    <t>Phan Bình Trọng</t>
  </si>
  <si>
    <t>Lê Thị Ngọc tươi</t>
  </si>
  <si>
    <t>19/08/2008</t>
  </si>
  <si>
    <t>10/10/2008</t>
  </si>
  <si>
    <t>24/09/2008</t>
  </si>
  <si>
    <t>07/10/2008</t>
  </si>
  <si>
    <t>Trần Minh Duy</t>
  </si>
  <si>
    <t>04/07/2007</t>
  </si>
  <si>
    <t>Lê Thị Ánh Dương</t>
  </si>
  <si>
    <t>03/08/2008</t>
  </si>
  <si>
    <t>Tô Quốc Đạt</t>
  </si>
  <si>
    <t>Danh Đức</t>
  </si>
  <si>
    <t>27/01/2008</t>
  </si>
  <si>
    <t>08/09/2008</t>
  </si>
  <si>
    <t>Lê Nghĩa Hòa</t>
  </si>
  <si>
    <t>29/01/2008</t>
  </si>
  <si>
    <t>06/06/2008</t>
  </si>
  <si>
    <t>Rạch Giá -  Kiên Giang</t>
  </si>
  <si>
    <t>Bùi Thi Thúy Ngân</t>
  </si>
  <si>
    <t>08/01/2008</t>
  </si>
  <si>
    <t>Lê Thanh Ngân</t>
  </si>
  <si>
    <t>Danh Thị Ánh Nguyên</t>
  </si>
  <si>
    <t>23/02/2008</t>
  </si>
  <si>
    <t>07/04/2008</t>
  </si>
  <si>
    <t>Trịnh Thị Ngọc Nhiên</t>
  </si>
  <si>
    <t>09/09/2008</t>
  </si>
  <si>
    <t>12/01/2008</t>
  </si>
  <si>
    <t>Tân Phú - Hồ Chí Minh</t>
  </si>
  <si>
    <t>16/10/2007</t>
  </si>
  <si>
    <t>Lê Thị Tuyết Sương</t>
  </si>
  <si>
    <t>Nguyễn Duy Thanh</t>
  </si>
  <si>
    <t>Phan Thi Thu Thảo</t>
  </si>
  <si>
    <t>19/12/2008</t>
  </si>
  <si>
    <t>Phan Thiện Thừa</t>
  </si>
  <si>
    <t>26/12/2008</t>
  </si>
  <si>
    <t>06/01/2008</t>
  </si>
  <si>
    <t>30/04/2008</t>
  </si>
  <si>
    <t>Đoàn Quốc Tuấn</t>
  </si>
  <si>
    <t>Phú Quốc -  Kiên Giang</t>
  </si>
  <si>
    <t>Tân Kỳ - Nhệ An</t>
  </si>
  <si>
    <t>Trịnh Thị Thanh Xuân</t>
  </si>
  <si>
    <t>10/04/2008</t>
  </si>
  <si>
    <t>11/08/2008</t>
  </si>
  <si>
    <t>NĂM HỌC: 2019-2020</t>
  </si>
  <si>
    <t>Danh Thị Ánh Hoàng</t>
  </si>
  <si>
    <t>13/08/2007</t>
  </si>
  <si>
    <t>Thị Hồng Nhung</t>
  </si>
  <si>
    <t>18/01/2007</t>
  </si>
  <si>
    <t>Nguyễn Trần Đức Phát</t>
  </si>
  <si>
    <t>05/01/2006</t>
  </si>
  <si>
    <t>Cù Thị Tường Vy</t>
  </si>
  <si>
    <t>20/12/2006</t>
  </si>
  <si>
    <t>Nguyễn Duy</t>
  </si>
  <si>
    <t>Nguyễn Chi Tâm</t>
  </si>
  <si>
    <t>Tỉnh Kiên Giang</t>
  </si>
  <si>
    <t>Lê Văn Sơn</t>
  </si>
  <si>
    <t>Nguyễn Thuý Hằng</t>
  </si>
  <si>
    <t>Nguyễn Thị Lắm</t>
  </si>
  <si>
    <t>Phan Thái Hồng</t>
  </si>
  <si>
    <t>Huỳnh Thị Mỹ</t>
  </si>
  <si>
    <t>Bùi Ngọc Lộc</t>
  </si>
  <si>
    <t>Nguyễn Thị Minh Tiền</t>
  </si>
  <si>
    <t>Võ Văn Phong</t>
  </si>
  <si>
    <t>Phạm Thị Tiền</t>
  </si>
  <si>
    <t>Âu Lâm Hồ</t>
  </si>
  <si>
    <t>Phan Thị Thuý</t>
  </si>
  <si>
    <t>Lê Thị Ảnh</t>
  </si>
  <si>
    <t>Trương Văn Thái</t>
  </si>
  <si>
    <t>Trần Thị Thuỷ</t>
  </si>
  <si>
    <t>Nguyễn Văn Tình</t>
  </si>
  <si>
    <t>Nguyễn Mỹ Lệ</t>
  </si>
  <si>
    <t>Nguyễn Văn Linh</t>
  </si>
  <si>
    <t>Trương Thị Loan</t>
  </si>
  <si>
    <t>Danh Xiêm</t>
  </si>
  <si>
    <t>Lê Thị Tiền</t>
  </si>
  <si>
    <t>Lê Văn Mười</t>
  </si>
  <si>
    <t>Lê Nhật Trường</t>
  </si>
  <si>
    <t>Trần Thị Liẻu</t>
  </si>
  <si>
    <t>Ngô Thành Bền</t>
  </si>
  <si>
    <t>Huỳnh Ngọc Đức</t>
  </si>
  <si>
    <t>Trần Lệ Thuý</t>
  </si>
  <si>
    <t>Nguyễn Văn Hạnh</t>
  </si>
  <si>
    <t>Trần Ngọc Dung</t>
  </si>
  <si>
    <t>Nguyễn Thum Em</t>
  </si>
  <si>
    <t>Nguyễn Kim Cúc</t>
  </si>
  <si>
    <t>Huỳnh Thanh Phong</t>
  </si>
  <si>
    <t>Lê Thị Hạnh</t>
  </si>
  <si>
    <t>Trần Đăng Khoa</t>
  </si>
  <si>
    <t>Nguyễn Thị Lan</t>
  </si>
  <si>
    <t>Huỳnh Chí Tình</t>
  </si>
  <si>
    <t>Lê Thị Kim Gia</t>
  </si>
  <si>
    <t>Đoàn Thanh  Em</t>
  </si>
  <si>
    <t>Đi ghe biển</t>
  </si>
  <si>
    <t>Hồ Thị Châu</t>
  </si>
  <si>
    <t>Kinh doanh</t>
  </si>
  <si>
    <t>Nội trợ</t>
  </si>
  <si>
    <t>Trịnh Văn Két</t>
  </si>
  <si>
    <t>Nguyễn Thị Nhu</t>
  </si>
  <si>
    <t>Võ Duy Phong</t>
  </si>
  <si>
    <t>Trần Thị Nương</t>
  </si>
  <si>
    <t>Thợ hồ</t>
  </si>
  <si>
    <t>Phạm Công Tí</t>
  </si>
  <si>
    <t>Nguyễn Thị Bé Hai</t>
  </si>
  <si>
    <t>Danh Đen</t>
  </si>
  <si>
    <t>Làm mướn</t>
  </si>
  <si>
    <t>Lê Văn Ngọc</t>
  </si>
  <si>
    <t>Trần Thị Khoa</t>
  </si>
  <si>
    <t>Nguyễn Văn Anh</t>
  </si>
  <si>
    <t>Huỳnh Thị Lưu</t>
  </si>
  <si>
    <t>Trần Minh Thức</t>
  </si>
  <si>
    <t>Đinh Thị Thảo</t>
  </si>
  <si>
    <t>Danh Lin</t>
  </si>
  <si>
    <t>Trần Thị Nguyên</t>
  </si>
  <si>
    <t>Lê Duy Nhứt</t>
  </si>
  <si>
    <t>Nguyễn Thị Hồng Lắm</t>
  </si>
  <si>
    <t>Hà Trung Hậu</t>
  </si>
  <si>
    <t>Nguyễn Thị Minh Thu</t>
  </si>
  <si>
    <t>Nguyễn Thị Duyên</t>
  </si>
  <si>
    <t>Phùng Nhật Trường</t>
  </si>
  <si>
    <t>Nguyễn Hoàng Khanh</t>
  </si>
  <si>
    <t>Danh Thị Màu</t>
  </si>
  <si>
    <t>Phạm Thanh Huơng</t>
  </si>
  <si>
    <t>Lê Văn A</t>
  </si>
  <si>
    <t>Nguyễn Tuyết Linh</t>
  </si>
  <si>
    <t>Nguyễn Văn Châu</t>
  </si>
  <si>
    <t>Đặng Ngọc Quyền</t>
  </si>
  <si>
    <t>Nguyễn Văn Quang</t>
  </si>
  <si>
    <t>Nguyễn Thị Lụa</t>
  </si>
  <si>
    <t>Triệu Văn Sơn</t>
  </si>
  <si>
    <t>Thị Tương</t>
  </si>
  <si>
    <t>Nguyễn Văn Nhàn</t>
  </si>
  <si>
    <t>Hồ Thị Cẩm Lài</t>
  </si>
  <si>
    <t>Hoàng Văn Liệt</t>
  </si>
  <si>
    <t>Lương Thị Xém</t>
  </si>
  <si>
    <t>Nguyễn Minh Tuấn</t>
  </si>
  <si>
    <t>Hồ Thị Hồng</t>
  </si>
  <si>
    <t>Lê văn Toàn</t>
  </si>
  <si>
    <t>Đỗ Ngọc Cơ</t>
  </si>
  <si>
    <t>Trương Văn bạo</t>
  </si>
  <si>
    <t>Nguyễn Thị Liều My</t>
  </si>
  <si>
    <t>Nguyễn văn Hoàng</t>
  </si>
  <si>
    <t>Nguyễn văn lâm</t>
  </si>
  <si>
    <t>Tạ Thị Bé Hải</t>
  </si>
  <si>
    <t>Lê Văn Hòa</t>
  </si>
  <si>
    <t>Lương Thị Tuyết mai</t>
  </si>
  <si>
    <t>Nguyễn thiên triều</t>
  </si>
  <si>
    <t>Đỗ Thị Phượng</t>
  </si>
  <si>
    <t>Trịnh văn trên</t>
  </si>
  <si>
    <t>Nguyễn Thị Kim chi</t>
  </si>
  <si>
    <t>Huỳnh thanh Hùng</t>
  </si>
  <si>
    <t>Lê Thị Mỹ</t>
  </si>
  <si>
    <t>Đỗ Thanh Minh</t>
  </si>
  <si>
    <t>Phạm Thị Cho</t>
  </si>
  <si>
    <t>Nguyễn Thái Hiệp</t>
  </si>
  <si>
    <t>NV Bưu Điện</t>
  </si>
  <si>
    <t>Lê Thị Đào</t>
  </si>
  <si>
    <t>Đỗ thị Thưởng</t>
  </si>
  <si>
    <t>Nguyễn Văn Tâm</t>
  </si>
  <si>
    <t>Thạch Thị Mỹ Lệ</t>
  </si>
  <si>
    <t>Nguyễn văn Đủ</t>
  </si>
  <si>
    <t>Võ văn vàng</t>
  </si>
  <si>
    <t>lâm Thị Nhung</t>
  </si>
  <si>
    <t>Nguyễn Hồng Gấm</t>
  </si>
  <si>
    <t>Lê Thị Nhiều</t>
  </si>
  <si>
    <t>Huỳnh Văn Khiếm</t>
  </si>
  <si>
    <t>Âu Cà Thum</t>
  </si>
  <si>
    <t>Đào văn Mạnh</t>
  </si>
  <si>
    <t>Nguyễn Thị Bạch Tuyết</t>
  </si>
  <si>
    <t>nguyễn Tấn Mỹ</t>
  </si>
  <si>
    <t>lê Thị Oanh</t>
  </si>
  <si>
    <t>Danh Dũng</t>
  </si>
  <si>
    <t>Thị Hồng</t>
  </si>
  <si>
    <t>trần Chánh Luân</t>
  </si>
  <si>
    <t>Nguyễn Thị Kim Xuân</t>
  </si>
  <si>
    <t>Thái Thanh Thuận</t>
  </si>
  <si>
    <t>Trần Thị Dung</t>
  </si>
  <si>
    <t>Đinh Hoàng Gia</t>
  </si>
  <si>
    <t>Nguyễn Thị Rớt</t>
  </si>
  <si>
    <t>Nguyễn văn Úc</t>
  </si>
  <si>
    <t>Hồ Thị Lẹ</t>
  </si>
  <si>
    <t>Phạm tuấn Anh</t>
  </si>
  <si>
    <t>Thợ bạc</t>
  </si>
  <si>
    <t>Nguyễn Thị mỹ Dung</t>
  </si>
  <si>
    <t>Nguyễn văn Tuấn</t>
  </si>
  <si>
    <t>Trần Thị Thu Trang</t>
  </si>
  <si>
    <t>Phan Thanh bình</t>
  </si>
  <si>
    <t>Lê văn Lợi</t>
  </si>
  <si>
    <t>Nguyễn Thị Huệ</t>
  </si>
  <si>
    <t>Nguyễn Thanh Giang</t>
  </si>
  <si>
    <t>Nguyễn Thị Kim Lâu</t>
  </si>
  <si>
    <t>Lê Thị lụa</t>
  </si>
  <si>
    <t>Phạm Cu Tèo</t>
  </si>
  <si>
    <t>Trần Minh Thơm</t>
  </si>
  <si>
    <t>Nguyển Thị thúy</t>
  </si>
  <si>
    <t>Lê Văn Kiệt</t>
  </si>
  <si>
    <t>Nguyển Quốc Bền</t>
  </si>
  <si>
    <t>Tô Thanh Tuấn</t>
  </si>
  <si>
    <t>Lê Kim Thuận</t>
  </si>
  <si>
    <t>Danh Tuấn</t>
  </si>
  <si>
    <t>Đoàn Điệp</t>
  </si>
  <si>
    <t>Lê Thị thu</t>
  </si>
  <si>
    <t>Nguyển Thị Lan Phương</t>
  </si>
  <si>
    <t>Lê Nghỉa Phương</t>
  </si>
  <si>
    <t>Nguyển thị Thùy Linh</t>
  </si>
  <si>
    <t>Nguyễn Văn Thuyền</t>
  </si>
  <si>
    <t>Trịnh Thị Cẩm Linh</t>
  </si>
  <si>
    <t>Nguyễn Văn Mạnh</t>
  </si>
  <si>
    <t>Đỗ Thị Thùy Trang</t>
  </si>
  <si>
    <t>Nguyển Thanh Tâm</t>
  </si>
  <si>
    <t>Đoàn Thị Quắn</t>
  </si>
  <si>
    <t>Bùi Văn Thủ</t>
  </si>
  <si>
    <t>Lê Thị Hồng Phượng</t>
  </si>
  <si>
    <t>Vỏ Văn Tới</t>
  </si>
  <si>
    <t>NguyểnThị Mộng Trinh</t>
  </si>
  <si>
    <t>Trịnh Văn Trưởng</t>
  </si>
  <si>
    <t>Lê Thị Thu</t>
  </si>
  <si>
    <t>Phạm Thị Hồng son</t>
  </si>
  <si>
    <t>Nguyể Văn Trường</t>
  </si>
  <si>
    <t>NguyểnThị Thu Sương</t>
  </si>
  <si>
    <t>Lê Thành Trung</t>
  </si>
  <si>
    <t>Nguyễn Thị Bích Phương</t>
  </si>
  <si>
    <t>Nguyễn Ngọc Hò</t>
  </si>
  <si>
    <t>Phan Phước Trung</t>
  </si>
  <si>
    <t>Lương Bé Hoa</t>
  </si>
  <si>
    <t>1994</t>
  </si>
  <si>
    <t>Phan Tấn Sum</t>
  </si>
  <si>
    <t>Nguyễn Kim thúy</t>
  </si>
  <si>
    <t>Phạm Thường phong</t>
  </si>
  <si>
    <t>Lê Thị Thu Xuân</t>
  </si>
  <si>
    <t>Vỏ Văn Tiến</t>
  </si>
  <si>
    <t>Nguyển thị thắm</t>
  </si>
  <si>
    <t>Danh Sol</t>
  </si>
  <si>
    <t>Huỳnh Thị Mộng Linh</t>
  </si>
  <si>
    <t>Đoàn văn Đỏ</t>
  </si>
  <si>
    <t>Hoàng Nhật Tân</t>
  </si>
  <si>
    <t>Nguyển Ngọc Hân</t>
  </si>
  <si>
    <t>Trịnh Văn Chẳn</t>
  </si>
  <si>
    <t>Nguyễn Thị Hằng</t>
  </si>
  <si>
    <t>Trần Minh Tuấn</t>
  </si>
  <si>
    <t>Nguyễn Thị Bé Ngoan</t>
  </si>
  <si>
    <t>0335963161</t>
  </si>
  <si>
    <t>Danh Sà Dol</t>
  </si>
  <si>
    <t>Thị Huynh</t>
  </si>
  <si>
    <t>Thị Gấm</t>
  </si>
  <si>
    <t>Trần Thị Thu Vân</t>
  </si>
  <si>
    <t>Cù Quốc Nam</t>
  </si>
  <si>
    <t>Ngô Thị Cẩm Ngân</t>
  </si>
  <si>
    <t>Tổ 8, Đông Thọ A</t>
  </si>
  <si>
    <t>Tổ 5, Thạnh Trúc, Thạnh Trị, Tân Hiệp, Kiên Giang</t>
  </si>
  <si>
    <t>Tổ 10, Thạnh Trúc, Thạnh Trị, Tân Hiệp, Kiên Giang</t>
  </si>
  <si>
    <t>Tổ 5, Thạnh An I, Thạnh Trị, Tân Hiệp, Kiên Giang</t>
  </si>
  <si>
    <t>Tổ 8, Thạnh Trúc, Thạnh Trị, Tân Hiệp, Kiên Giang</t>
  </si>
  <si>
    <t>Tổ 12, Thạnh Trúc, Thạnh Trị, Tân Hiệp, Kiên Giang</t>
  </si>
  <si>
    <t>Tổ 3, Thạnh Trúc, Thạnh Trị, Tân Hiệp, Kiên Giang</t>
  </si>
  <si>
    <t>Tổ 9, Thạnh An I, Thạnh Trị, Tân Hiệp, Kiên Giang</t>
  </si>
  <si>
    <t>Tổ 13, Thạnh Trúc, Thạnh Trị, Tân Hiệp, Kiên Giang</t>
  </si>
  <si>
    <t>Tổ 6, Thạnh An I, Thạnh Trị, Tân Hiệp, Kiên Giang</t>
  </si>
  <si>
    <t>Tổ 4, Thạnh Trúc, Thạnh Trị, Tân Hiệp, Kiên Giang</t>
  </si>
  <si>
    <t>Tổ 9, Thạnh Trúc, Thạnh Trị, Tân Hiệp, Kiên Giang</t>
  </si>
  <si>
    <t>Tổ 10, Thạnh An I, Thạnh Trị, Tân Hiệp, Kiên Giang</t>
  </si>
  <si>
    <t>Thạnh An I, Thạnh Trị, Tân Hiệp, Kiên Giang</t>
  </si>
  <si>
    <t>Địa chỉ thường trú</t>
  </si>
  <si>
    <t>Tổ 9, Thạnh An 1</t>
  </si>
  <si>
    <t>Tổ 11, Đông Thọ B</t>
  </si>
  <si>
    <t>Tổ 8, Tàu Hơi A</t>
  </si>
  <si>
    <t>Tổ 7, Thạnh An 1</t>
  </si>
  <si>
    <t>Tổ 5, Tàu Hơi B</t>
  </si>
  <si>
    <t>Tổ 9, Đông Thọ A</t>
  </si>
  <si>
    <t>Tổ 7, Tàu Hơi A</t>
  </si>
  <si>
    <t>0942142063</t>
  </si>
  <si>
    <t>0918040369</t>
  </si>
  <si>
    <t>Tổ 5, Thạnh Trúc</t>
  </si>
  <si>
    <t>0985465494</t>
  </si>
  <si>
    <t>0333008050</t>
  </si>
  <si>
    <t>0353381117</t>
  </si>
  <si>
    <t>0334563624</t>
  </si>
  <si>
    <t>0945440602</t>
  </si>
  <si>
    <t>0379475848</t>
  </si>
  <si>
    <t>0943533188</t>
  </si>
  <si>
    <t>0868077484</t>
  </si>
  <si>
    <t>0986373660</t>
  </si>
  <si>
    <t>0382359094</t>
  </si>
  <si>
    <t>0357697507</t>
  </si>
  <si>
    <t>0349112726</t>
  </si>
  <si>
    <t>Tổ 2, Thạnh Trị</t>
  </si>
  <si>
    <t>0916683053</t>
  </si>
  <si>
    <t>0378097375</t>
  </si>
  <si>
    <t>0913998405</t>
  </si>
  <si>
    <t>0947673154</t>
  </si>
  <si>
    <t>0818291714</t>
  </si>
  <si>
    <t>0869762450</t>
  </si>
  <si>
    <t>0333193268</t>
  </si>
  <si>
    <t>0834563990</t>
  </si>
  <si>
    <t>0913298116</t>
  </si>
  <si>
    <t>0946875837</t>
  </si>
  <si>
    <t>0387687760</t>
  </si>
  <si>
    <t>0399398518</t>
  </si>
  <si>
    <t>0375172558</t>
  </si>
  <si>
    <t>0337760242</t>
  </si>
  <si>
    <t>0364959520</t>
  </si>
  <si>
    <t>0704839509</t>
  </si>
  <si>
    <t>Tổ 14, Thạnh Trúc</t>
  </si>
  <si>
    <t>0368773859</t>
  </si>
  <si>
    <t>Tổ 9, Tàu Hơi B</t>
  </si>
  <si>
    <t>0357344629</t>
  </si>
  <si>
    <t>0859032572</t>
  </si>
  <si>
    <t>01648680157</t>
  </si>
  <si>
    <t>0353464578</t>
  </si>
  <si>
    <t>0353330125</t>
  </si>
  <si>
    <t>0339392485</t>
  </si>
  <si>
    <t>0837459353</t>
  </si>
  <si>
    <t>0847234356</t>
  </si>
  <si>
    <t>0354733673</t>
  </si>
  <si>
    <t>0783224689</t>
  </si>
  <si>
    <t>0333924639</t>
  </si>
  <si>
    <t>0772176191</t>
  </si>
  <si>
    <t>Nguyễn Phú Hào</t>
  </si>
  <si>
    <t>984409231</t>
  </si>
  <si>
    <t>Nguyễn Văn Liêm</t>
  </si>
  <si>
    <t>Tổ 13, Đông Thọ B</t>
  </si>
  <si>
    <t>Đinh Văn Thọ</t>
  </si>
  <si>
    <t>Lê Thị Ngọc Tươi</t>
  </si>
  <si>
    <t>387212785</t>
  </si>
  <si>
    <t>Tổ 13, Thạnh Trúc</t>
  </si>
  <si>
    <t>Tổ  A, Thạnh Trúc</t>
  </si>
  <si>
    <t>Tổ , Thạnh Trị</t>
  </si>
  <si>
    <t>Tổ , Thạnh Đông</t>
  </si>
  <si>
    <t>Phạm Minh Nhí</t>
  </si>
  <si>
    <t>Tổ Tỗ 3, THạnh An I</t>
  </si>
  <si>
    <t>Phạm Minh Trường</t>
  </si>
  <si>
    <t>Hoàng Thị Hà Vi</t>
  </si>
  <si>
    <t>Trần Ngọc Như Ý</t>
  </si>
  <si>
    <t>0357983800</t>
  </si>
  <si>
    <t>0355772436</t>
  </si>
  <si>
    <t>0352927633</t>
  </si>
  <si>
    <t>0704975576</t>
  </si>
  <si>
    <t>0768820209</t>
  </si>
  <si>
    <t>10693221463</t>
  </si>
  <si>
    <t>0369215716</t>
  </si>
  <si>
    <t>0348568639</t>
  </si>
  <si>
    <t>0358308738</t>
  </si>
  <si>
    <t>0965786732</t>
  </si>
  <si>
    <t>0385030286</t>
  </si>
  <si>
    <t>0328949110</t>
  </si>
  <si>
    <t>0398823284</t>
  </si>
  <si>
    <t>0339373834</t>
  </si>
  <si>
    <t>0357121213</t>
  </si>
  <si>
    <t>0908229290</t>
  </si>
  <si>
    <t>0908953158</t>
  </si>
  <si>
    <t>0121424516</t>
  </si>
  <si>
    <t>0982260324</t>
  </si>
  <si>
    <t>0384525032</t>
  </si>
  <si>
    <t>0334261770</t>
  </si>
  <si>
    <t>0949681738</t>
  </si>
  <si>
    <t>0914854840</t>
  </si>
  <si>
    <t>0939755950</t>
  </si>
  <si>
    <t>0966727233</t>
  </si>
  <si>
    <t>Tổ 5, Đông Thọ A</t>
  </si>
  <si>
    <t>Tổ 4, Tàu Hoo7i A</t>
  </si>
  <si>
    <t>Tổ 4, Trần Văn Nghĩa</t>
  </si>
  <si>
    <t>Tổ 11, Đông Thọ</t>
  </si>
  <si>
    <t>Tổ 4, Tàu Hơi B, Thạnh Trị, Tân Hiệp, Kiên Giang</t>
  </si>
  <si>
    <t>0366695457</t>
  </si>
  <si>
    <t>0368506972</t>
  </si>
  <si>
    <t>0788845182</t>
  </si>
  <si>
    <t>0916510474</t>
  </si>
  <si>
    <t>0977345924</t>
  </si>
  <si>
    <t>0762826679</t>
  </si>
  <si>
    <t>0345676111</t>
  </si>
  <si>
    <t>Nguyễn Văn Rổ, Bàn Tân Định, Rồng Giềng, Kiên Giang</t>
  </si>
  <si>
    <t>Tổ 9, Nguyễn Văn Rổ, Bàn Tân Định, Rồng Giềng, Kiên Giang</t>
  </si>
  <si>
    <t>0366018401</t>
  </si>
  <si>
    <t>0939343420</t>
  </si>
  <si>
    <t>0369397163</t>
  </si>
  <si>
    <t>0836278108</t>
  </si>
  <si>
    <t>0347333667</t>
  </si>
  <si>
    <t>0343365997</t>
  </si>
  <si>
    <t>Tổ 1,  Tàu Hơi A</t>
  </si>
  <si>
    <t>0329157675</t>
  </si>
  <si>
    <t>0347630710</t>
  </si>
  <si>
    <t>Tổ 5,  Tàu Hơi A</t>
  </si>
  <si>
    <t>Tổ 1,  Thạnh Trị</t>
  </si>
  <si>
    <t>0329477396</t>
  </si>
  <si>
    <t>0857251548</t>
  </si>
  <si>
    <t>Tổ 12, Đông Thọ A</t>
  </si>
  <si>
    <t>0357702949</t>
  </si>
  <si>
    <t>0384844695</t>
  </si>
  <si>
    <t>Tổ 6,  Thạnh Trị</t>
  </si>
  <si>
    <t>0941242041</t>
  </si>
  <si>
    <t>0945706441</t>
  </si>
  <si>
    <t>Tổ 9,  Đông Thọ B</t>
  </si>
  <si>
    <t>Tổ 2,  Đông Thọ B</t>
  </si>
  <si>
    <t>0328812139</t>
  </si>
  <si>
    <t>0949679330</t>
  </si>
  <si>
    <t>0852550559</t>
  </si>
  <si>
    <t>0357438727</t>
  </si>
  <si>
    <t>0332549190</t>
  </si>
  <si>
    <t>Tổ 5, Thạnh An I</t>
  </si>
  <si>
    <t>0975424410</t>
  </si>
  <si>
    <t>0947688446</t>
  </si>
  <si>
    <t>0338336347</t>
  </si>
  <si>
    <t>0336579317</t>
  </si>
  <si>
    <t>0379236498</t>
  </si>
  <si>
    <t>0365637657</t>
  </si>
  <si>
    <t>Tổ 6, Thạnh An I</t>
  </si>
  <si>
    <t>Tổ 11, Thạnh Trúc</t>
  </si>
  <si>
    <t>0353477870</t>
  </si>
  <si>
    <t>Tổ 9, Thạnh An I</t>
  </si>
  <si>
    <t>0387864363</t>
  </si>
  <si>
    <t>0326202494</t>
  </si>
  <si>
    <t>0962662412</t>
  </si>
  <si>
    <t>0388617946</t>
  </si>
  <si>
    <t>Tổ 8, Thạnh An I</t>
  </si>
  <si>
    <t>0976407850</t>
  </si>
  <si>
    <t>0397334109</t>
  </si>
  <si>
    <t>0933229701</t>
  </si>
  <si>
    <t>0783995322</t>
  </si>
  <si>
    <t>0327490075</t>
  </si>
  <si>
    <t>0989262934</t>
  </si>
  <si>
    <t>Tổ 10, Thạnh An I</t>
  </si>
  <si>
    <t>0385259751</t>
  </si>
  <si>
    <t>0932826012</t>
  </si>
  <si>
    <t>Tổ 3, Thạnh An I</t>
  </si>
  <si>
    <t>0358911776</t>
  </si>
  <si>
    <t>0327246966</t>
  </si>
  <si>
    <t>0327246166</t>
  </si>
  <si>
    <t>Tổ 7, Đông Thọ B</t>
  </si>
  <si>
    <t>0907358818</t>
  </si>
  <si>
    <t>0839825672</t>
  </si>
  <si>
    <t>0355104343</t>
  </si>
  <si>
    <t>0389204028</t>
  </si>
  <si>
    <t>0396119702</t>
  </si>
  <si>
    <t>0345996495</t>
  </si>
  <si>
    <t>0120530649</t>
  </si>
  <si>
    <t>0332275578</t>
  </si>
  <si>
    <t>0799502905</t>
  </si>
  <si>
    <t>0776835398</t>
  </si>
  <si>
    <t>0386897323</t>
  </si>
  <si>
    <t>0365508378</t>
  </si>
  <si>
    <t>0949194588</t>
  </si>
  <si>
    <t>0763152622</t>
  </si>
  <si>
    <t>0392690693</t>
  </si>
  <si>
    <t>0976735520</t>
  </si>
  <si>
    <t>0911799405</t>
  </si>
  <si>
    <t>0374117661</t>
  </si>
  <si>
    <t>0985677485</t>
  </si>
  <si>
    <t>0939212356</t>
  </si>
  <si>
    <t>0798835057</t>
  </si>
  <si>
    <t>0334000167</t>
  </si>
  <si>
    <t>Tổ 12, Thạnh Trị</t>
  </si>
  <si>
    <t>0914734603</t>
  </si>
  <si>
    <t>0919951405</t>
  </si>
  <si>
    <t>0788915829</t>
  </si>
  <si>
    <t>0363716431</t>
  </si>
  <si>
    <t>0347694996</t>
  </si>
  <si>
    <t>0812830145</t>
  </si>
  <si>
    <t>0934567591</t>
  </si>
  <si>
    <t>0964099963</t>
  </si>
  <si>
    <t>0915707602</t>
  </si>
  <si>
    <t>0382084432</t>
  </si>
  <si>
    <t>0363214284</t>
  </si>
  <si>
    <t>0326836010</t>
  </si>
  <si>
    <t>0765537350</t>
  </si>
  <si>
    <t>0795808905</t>
  </si>
  <si>
    <t>0776551081</t>
  </si>
  <si>
    <t>0919481370</t>
  </si>
  <si>
    <t>0835677059</t>
  </si>
  <si>
    <t>0378307905</t>
  </si>
  <si>
    <t>0334048297</t>
  </si>
  <si>
    <t>0349013250</t>
  </si>
  <si>
    <t>0835528008</t>
  </si>
  <si>
    <t>0972422267</t>
  </si>
  <si>
    <t>0942885530</t>
  </si>
  <si>
    <t>0942309010</t>
  </si>
  <si>
    <t>0898521947</t>
  </si>
  <si>
    <t>0354541338</t>
  </si>
  <si>
    <t>0377147549</t>
  </si>
  <si>
    <t>0387419035</t>
  </si>
  <si>
    <t>0347697241</t>
  </si>
  <si>
    <t>Tổ 5, Đông Thọ B, Thạnh Trị, Tân Hiệp, Kiên Giang</t>
  </si>
  <si>
    <t>Tổ 6, Đông Thọ A</t>
  </si>
  <si>
    <t>Danh Huỳnh Anh Tuấn</t>
  </si>
  <si>
    <t>Tổ 1, Thạnh Trúc, Thạnh Trị, Tân Hiệp, Kiên Giang</t>
  </si>
  <si>
    <t>Tổ 9, Thạnh An 1, Thạnh Trị, Tân Hiệp, Kiên Giang</t>
  </si>
  <si>
    <t>Tổ 3, Thạnh Trị, Thạnh Trị, Tân Hiệp, Kiên Giang</t>
  </si>
  <si>
    <t>Tổ 11, Đông Thọ B, Thạnh Trị, Tân Hiệp, Kiên Giang</t>
  </si>
  <si>
    <t>Tổ 8, Đông Thọ A, Thạnh Trị, Tân Hiệp, Kiên Giang</t>
  </si>
  <si>
    <t>Tổ 6, Thạnh Trúc, Thạnh Trị, Tân Hiệp, Kiên Giang</t>
  </si>
  <si>
    <t>Tổ 4, Đông Thọ B, Thạnh Trị, Tân Hiệp, Kiên Giang</t>
  </si>
  <si>
    <t>Tổ 6, Thạnh Trị, Thạnh Trị, Tân Hiệp, Kiên Giang</t>
  </si>
  <si>
    <t>Tổ 8, Tàu Hơi A, Thạnh Trị, Tân Hiệp, Kiên Giang</t>
  </si>
  <si>
    <t>Tổ 3, Tàu Hơi A, Thạnh Trị, Tân Hiệp, Kiên Giang</t>
  </si>
  <si>
    <t>Tổ 9, Đông Thọ B, Thạnh Trị, Tân Hiệp, Kiên Giang</t>
  </si>
  <si>
    <t>Tổ 8, Đông Thọ B, Thạnh Trị, Tân Hiệp, Kiên Giang</t>
  </si>
  <si>
    <t>Tổ 7, Thạnh An 1, Thạnh Trị, Tân Hiệp, Kiên Giang</t>
  </si>
  <si>
    <t>Tổ 5, Tàu Hơi B, Thạnh Trị, Tân Hiệp, Kiên Giang</t>
  </si>
  <si>
    <t>Tổ 2, Thạnh Trúc, Thạnh Trị, Tân Hiệp, Kiên Giang</t>
  </si>
  <si>
    <t>Tổ 2, Đông Thọ B, Thạnh Trị, Tân Hiệp, Kiên Giang</t>
  </si>
  <si>
    <t>Tổ 5, Tàu Hơi A, Thạnh Trị, Tân Hiệp, Kiên Giang</t>
  </si>
  <si>
    <t>Tổ 6, Thạnh An 1, Thạnh Trị, Tân Hiệp, Kiên Giang</t>
  </si>
  <si>
    <t>Tổ 6, Đông Thọ B, Thạnh Trị, Tân Hiệp, Kiên Giang</t>
  </si>
  <si>
    <t>Tổ 1, Đông Thọ B, Thạnh Trị, Tân Hiệp, Kiên Giang</t>
  </si>
  <si>
    <t>Tổ 4, Tàu Hơi A, Thạnh Trị, Tân Hiệp, Kiên Giang</t>
  </si>
  <si>
    <t>Tổ 9, Đông Thọ A, Thạnh Trị, Tân Hiệp, Kiên Giang</t>
  </si>
  <si>
    <t>Tổ 1, Tàu Hơi B, Thạnh Trị, Tân Hiệp, Kiên Giang</t>
  </si>
  <si>
    <t>Tổ 7, Tàu Hơi A, Thạnh Trị, Tân Hiệp, Kiên Giang</t>
  </si>
  <si>
    <t>Tổ 10, Đông Thọ B, Thạnh Trị, Tân Hiệp, Kiên Giang</t>
  </si>
  <si>
    <t>Tổ 3, Đông Thọ B, Thạnh Trị, Tân Hiệp, Kiên Giang</t>
  </si>
  <si>
    <t>Tổ 2, Thạnh Trị, Thạnh Trị, Tân Hiệp, Kiên Giang</t>
  </si>
  <si>
    <t>Tổ 3, Tàu Hơi B, Thạnh Trị, Tân Hiệp, Kiên Giang</t>
  </si>
  <si>
    <t>Tổ 12, Đông Thọ B, Thạnh Trị, Tân Hiệp, Kiên Giang</t>
  </si>
  <si>
    <t>Tổ 14, Thạnh Trúc, Thạnh Trị, Tân Hiệp, Kiên Giang</t>
  </si>
  <si>
    <t>Tổ 9, Tàu Hơi B, Thạnh Trị, Tân Hiệp, Kiên Giang</t>
  </si>
  <si>
    <t>Tổ 11, Thạnh Trị, Thạnh Trị, Tân Hiệp, Kiên Giang</t>
  </si>
  <si>
    <t>Tổ 2, Tàu Hơi B, Thạnh Trị, Tân Hiệp, Kiên Giang</t>
  </si>
  <si>
    <t>Tổ 1, Thạnh An 1, Thạnh Trị, Tân Hiệp, Kiên Giang</t>
  </si>
  <si>
    <t>Tổ 5, Thạnh Trị, Thạnh Trị, Tân Hiệp, Kiên Giang</t>
  </si>
  <si>
    <t>Tổ 6, Tàu Hơi A, Thạnh Trị, Tân Hiệp, Kiên Giang</t>
  </si>
  <si>
    <t>Tổ 2, Tàu Hơi A, Thạnh Trị, Tân Hiệp, Kiên Giang</t>
  </si>
  <si>
    <t>Tổ 7, Thạnh Trúc, Thạnh Trị, Tân Hiệp, Kiên Giang</t>
  </si>
  <si>
    <t>Tổ 1, Tàu Hơi A, Thạnh Trị, Tân Hiệp, Kiên Giang</t>
  </si>
  <si>
    <t>Tổ 2, Đông Thọ A, Thạnh Trị, Tân Hiệp, Kiên Giang</t>
  </si>
  <si>
    <t>Tổ 13, Đông Thọ B, Thạnh Trị, Tân Hiệp, Kiên Giang</t>
  </si>
  <si>
    <t>Tổ 1, Thạnh Trị, Thạnh Trị, Tân Hiệp, Kiên Giang</t>
  </si>
  <si>
    <t>Tổ  A, Thạnh Trúc, Thạnh Trị, Tân Hiệp, Kiên Giang</t>
  </si>
  <si>
    <t>Tổ , Thạnh Trị, Thạnh Trị, Tân Hiệp, Kiên Giang</t>
  </si>
  <si>
    <t>Tổ 7, Thạnh Trị, Thạnh Trị, Tân Hiệp, Kiên Giang</t>
  </si>
  <si>
    <t>Tổ , Thạnh Đông, Thạnh Trị, Tân Hiệp, Kiên Giang</t>
  </si>
  <si>
    <t>Tổ 5, Thạnh An 1, Thạnh Trị, Tân Hiệp, Kiên Giang</t>
  </si>
  <si>
    <t>Tổ 8, Đông THọ B, Thạnh Trị, Tân Hiệp, Kiên Giang</t>
  </si>
  <si>
    <t>Tổ 8, Thạnh Trị, Thạnh Trị, Tân Hiệp, Kiên Giang</t>
  </si>
  <si>
    <t>Tổ Tỗ 3, THạnh An I, Thạnh Trị, Tân Hiệp, Kiên Giang</t>
  </si>
  <si>
    <t>Tổ 9, Đông THọ B, Thạnh Trị, Tân Hiệp, Kiên Giang</t>
  </si>
  <si>
    <t>Tổ 1, Thạnh An 2, Thạnh Trị, Tân Hiệp, Kiên Giang</t>
  </si>
  <si>
    <t>Tổ 8, Thạnh An 1, Thạnh Trị, Tân Hiệp, Kiên Giang</t>
  </si>
  <si>
    <t>Tổ 2, Đông thọ B, Thạnh Trị, Tân Hiệp, Kiên Giang</t>
  </si>
  <si>
    <t>Tổ 5, Đông Thọ A, Thạnh Trị, Tân Hiệp, Kiên Giang</t>
  </si>
  <si>
    <t>Tổ 4, Tàu Hoo7i A, Thạnh Trị, Tân Hiệp, Kiên Giang</t>
  </si>
  <si>
    <t>Tổ 4, Trần Văn Nghĩa, Bàn Tân Định, Tân Hiệp, Kiên Giang</t>
  </si>
  <si>
    <t>Tổ 11, Đông Thọ, Thạnh Trị, Tân Hiệp, Kiên Giang</t>
  </si>
  <si>
    <t>Tổ 8, Tàu Hơi B, Thạnh Trị, Tân Hiệp, Kiên Giang</t>
  </si>
  <si>
    <t>Tổ 4, Thạnh Trị, Thạnh Trị, Tân Hiệp, Kiên Giang</t>
  </si>
  <si>
    <t>Tổ 14, Thạnh Trị, Thạnh Trị, Tân Hiệp, Kiên Giang</t>
  </si>
  <si>
    <t>Tổ 9, Thạnh Trị, Thạnh Trị, Tân Hiệp, Kiên Giang</t>
  </si>
  <si>
    <t>Tổ 7, Tàu Hơi B, Thạnh Trị, Tân Hiệp, Kiên Giang</t>
  </si>
  <si>
    <t>Tổ 7, Đông Thọ A, Thạnh Trị, Tân Hiệp, Kiên Giang</t>
  </si>
  <si>
    <t>Tổ 10, Thạnh Trị, Thạnh Trị, Tân Hiệp, Kiên Giang</t>
  </si>
  <si>
    <t>Tổ 3, Tàu Hơi, Thạnh Trị, Tân Hiệp, Kiên Giang</t>
  </si>
  <si>
    <t>Tổ 1,  Tàu Hơi A, Thạnh Trị, Tân Hiệp, Kiên Giang</t>
  </si>
  <si>
    <t>Tổ 5,  Tàu Hơi A, Thạnh Trị, Tân Hiệp, Kiên Giang</t>
  </si>
  <si>
    <t>Tổ 1,  Thạnh Trị, Thạnh Trị, Tân Hiệp, Kiên Giang</t>
  </si>
  <si>
    <t>Tổ 1,  Đông Thọ B, Thạnh Trị, Tân Hiệp, Kiên Giang</t>
  </si>
  <si>
    <t>Tổ 12, Đông Thọ A, Thạnh Trị, Tân Hiệp, Kiên Giang</t>
  </si>
  <si>
    <t>Tổ 2,  Đông Thọ A, Thạnh Trị, Tân Hiệp, Kiên Giang</t>
  </si>
  <si>
    <t>Tổ 6,  Thạnh Trị, Thạnh Trị, Tân Hiệp, Kiên Giang</t>
  </si>
  <si>
    <t>Tổ 2,  Đông Thọ B, Thạnh Trị, Tân Hiệp, Kiên Giang</t>
  </si>
  <si>
    <t>Tổ 11, Thạnh Trúc, Thạnh Trị, Tân Hiệp, Kiên Giang</t>
  </si>
  <si>
    <t>Tổ 8, Thạnh An I, Thạnh Trị, Tân Hiệp, Kiên Giang</t>
  </si>
  <si>
    <t>Tổ 3, Thạnh An I, Thạnh Trị, Tân Hiệp, Kiên Giang</t>
  </si>
  <si>
    <t>Tổ 7, Đông Thọ B, Thạnh Trị, Tân Hiệp, Kiên Giang</t>
  </si>
  <si>
    <t>Tổ 12, Thạnh Trị, Thạnh Trị, Tân Hiệp, Kiên Giang</t>
  </si>
  <si>
    <t>Thạnh Đông, Thạnh Trị, Tân Hiệp, Kiên Giang</t>
  </si>
  <si>
    <t>Đông THọ B, Thạnh Trị, Tân Hiệp, Kiên Giang</t>
  </si>
  <si>
    <t>THạnh An I, Thạnh Trị, Tân Hiệp, Kiên Giang</t>
  </si>
  <si>
    <t>Thạnh An 2, Thạnh Trị, Tân Hiệp, Kiên Giang</t>
  </si>
  <si>
    <t>Đông thọ B, Thạnh Trị, Tân Hiệp, Kiên Giang</t>
  </si>
  <si>
    <t>Tàu Hoo7i A, Thạnh Trị, Tân Hiệp, Kiên Giang</t>
  </si>
  <si>
    <t>Trần Văn Nghĩa, Bàn Tân Định, Tân Hiệp, Kiên Giang</t>
  </si>
  <si>
    <t>Tàu Hơi, Thạnh Trị, Tân Hiệp, Kiên Giang</t>
  </si>
  <si>
    <t>Kênh 7B, Thạnh Đông A, Tân Hiệp, Kiên Giang</t>
  </si>
  <si>
    <t>Giang Bảo Anh</t>
  </si>
  <si>
    <t>Phạm Hồng Anh</t>
  </si>
  <si>
    <t>Lương Hoàng Công Ái</t>
  </si>
  <si>
    <t>Đoàn Thị Khánh Băng</t>
  </si>
  <si>
    <t>Nguyễn Văn Diệu</t>
  </si>
  <si>
    <t>Phạm Hải Đăng</t>
  </si>
  <si>
    <t>Bạch Thị Hồng Gấm</t>
  </si>
  <si>
    <t>Nguyễn Như Huỳnh</t>
  </si>
  <si>
    <t>Kiều An Khoa</t>
  </si>
  <si>
    <t>Thái Thị Nhã Kỳ</t>
  </si>
  <si>
    <t>Nguyễn Thị Lành</t>
  </si>
  <si>
    <t>Bùi Thị Kim Liền</t>
  </si>
  <si>
    <t>Hoàng Thị Trúc Linh</t>
  </si>
  <si>
    <t>Lê Thị Kiều My</t>
  </si>
  <si>
    <t>Nguyễn Thị Quỳnh Nga</t>
  </si>
  <si>
    <t>Tân Thị Như Ngọc</t>
  </si>
  <si>
    <t>Trần Văn Nhớ</t>
  </si>
  <si>
    <t>Thị Phúc</t>
  </si>
  <si>
    <t>Nguyễn Anh Tài</t>
  </si>
  <si>
    <t>Nguyễn Ngọc Thắng</t>
  </si>
  <si>
    <t>Trần Thị Cẩm Thi</t>
  </si>
  <si>
    <t>Nguyễn Văn Thuận</t>
  </si>
  <si>
    <t>Phan Thanh Toàn</t>
  </si>
  <si>
    <t>Võ Minh Triết</t>
  </si>
  <si>
    <t>Nguyễn Kim Tươi</t>
  </si>
  <si>
    <t>Dương Vũ</t>
  </si>
  <si>
    <t>Nguyễn Khả Yến</t>
  </si>
  <si>
    <t>Đoàn Văn Trường An</t>
  </si>
  <si>
    <t>Lê Nhựt Anh</t>
  </si>
  <si>
    <t>Nguyễn Thanh Nhật Anh</t>
  </si>
  <si>
    <t>Trịnh Vũ Trâm Anh</t>
  </si>
  <si>
    <t>Võ Lan Anh</t>
  </si>
  <si>
    <t>Đoàn Văn Cường</t>
  </si>
  <si>
    <t>Nguyễn Thanh Nhật Em</t>
  </si>
  <si>
    <t>Huỳnh Gia Hân</t>
  </si>
  <si>
    <t>Phạm Công Trung Hiếu</t>
  </si>
  <si>
    <t>Danh Kha</t>
  </si>
  <si>
    <t>Lê Thái Khang</t>
  </si>
  <si>
    <t>Hà Trung Khánh</t>
  </si>
  <si>
    <t>Nguyễn Minh Khôi</t>
  </si>
  <si>
    <t>Phan Tấn Lộc</t>
  </si>
  <si>
    <t>Nguyễn Thị Luyến</t>
  </si>
  <si>
    <t>Nguyễn Thị Ánh Ly</t>
  </si>
  <si>
    <t>Trần Đinh Thảo My</t>
  </si>
  <si>
    <t>Danh Nghĩa</t>
  </si>
  <si>
    <t>Lê Ánh Ngọc</t>
  </si>
  <si>
    <t>Hà Trung Nhân</t>
  </si>
  <si>
    <t>Nguyễn Thị Ngọc Nhị</t>
  </si>
  <si>
    <t>Ngô Thanh Phú</t>
  </si>
  <si>
    <t>Phùng Thiên Phúc</t>
  </si>
  <si>
    <t>Lê Văn Sang</t>
  </si>
  <si>
    <t>Lê Ngọc Thái</t>
  </si>
  <si>
    <t>Danh Quốc Toàn</t>
  </si>
  <si>
    <t>Nguyễn Ngọc Trâm</t>
  </si>
  <si>
    <t>Nguyễn Văn Trọng</t>
  </si>
  <si>
    <t>Triệu Văn Trường</t>
  </si>
  <si>
    <t>Nguyễn Thị Mỹ Viện</t>
  </si>
  <si>
    <t>Hoàng Quốc Vinh</t>
  </si>
  <si>
    <t>Nguyễn Quang Vinh</t>
  </si>
  <si>
    <t>Nguyễn Quốc Anh</t>
  </si>
  <si>
    <t>Trần Thị Quỳnh Anh</t>
  </si>
  <si>
    <t>Nguyễn Thị Khánh Băng</t>
  </si>
  <si>
    <t>Thị Linh Đa</t>
  </si>
  <si>
    <t>Nguyễn Quốc Đạt</t>
  </si>
  <si>
    <t>Trần Huỳnh Để</t>
  </si>
  <si>
    <t>Danh Thị Kim Đồng</t>
  </si>
  <si>
    <t>Nguyễn Thị Diễm Hồng</t>
  </si>
  <si>
    <t>Danh Nguyên Huy</t>
  </si>
  <si>
    <t>Phạm Văn Hà Lan</t>
  </si>
  <si>
    <t>Âu Thị Mỹ Lệ</t>
  </si>
  <si>
    <t>Võ Thị Ngọc Mơ</t>
  </si>
  <si>
    <t>Nguyễn Chấn Nam</t>
  </si>
  <si>
    <t>Nguyễn Thị Thảo Nghi</t>
  </si>
  <si>
    <t>Đinh Thị Thảo Nguyên</t>
  </si>
  <si>
    <t>Huỳnh Anh Nhân</t>
  </si>
  <si>
    <t>Trần Thiện Tánh</t>
  </si>
  <si>
    <t>Phạm Bảo Thi</t>
  </si>
  <si>
    <t>Mai Thanh Thơm</t>
  </si>
  <si>
    <t>Trần Phát Triển</t>
  </si>
  <si>
    <t>Mai Văn Trượng</t>
  </si>
  <si>
    <t>Lê Hữu Vinh</t>
  </si>
  <si>
    <t>Huỳnh Thị Như Ý</t>
  </si>
  <si>
    <t>Phạm Thị Thúy Diễm</t>
  </si>
  <si>
    <t>NguyểN Nhật Hào</t>
  </si>
  <si>
    <t>Đoàn Diễm Hằng</t>
  </si>
  <si>
    <t>Đoàn Ngọc Hân</t>
  </si>
  <si>
    <t>Nguyễn Trịnh Duy Kha</t>
  </si>
  <si>
    <t>Nguyễn Ngọc Khánh</t>
  </si>
  <si>
    <t>Nguyễn Trung Kiên</t>
  </si>
  <si>
    <t>Đỗ Thị Yến Nhi</t>
  </si>
  <si>
    <t>Võ Thị Ngọc Nhi</t>
  </si>
  <si>
    <t>Nguyễn Bình Gia Phúc</t>
  </si>
  <si>
    <t>Nguyễn Văn Phúc</t>
  </si>
  <si>
    <t>Võ Cẩm Tiên</t>
  </si>
  <si>
    <t>Võ Toàn Trường</t>
  </si>
  <si>
    <t>Đông Thọ B- Thạnh Trị</t>
  </si>
  <si>
    <t>Thạnh An 1- Thạnh Trị</t>
  </si>
  <si>
    <t>Huỳnh Thanh Tùng</t>
  </si>
  <si>
    <t>Nguyễn Văn Đù</t>
  </si>
  <si>
    <t>Đông Thọ B- Thanh Trị</t>
  </si>
  <si>
    <t>Đặng hị Kiều</t>
  </si>
  <si>
    <t>Thạnh Trúc- Thạnh Trị</t>
  </si>
  <si>
    <t>Nguyễn Thanh Hà</t>
  </si>
  <si>
    <t>Thạnh Tri- Thạnh Trị</t>
  </si>
  <si>
    <t>Đông Thọ A- Thạnh Trị</t>
  </si>
  <si>
    <t>Huỳnh  Trung Tín</t>
  </si>
  <si>
    <t xml:space="preserve">Lê Thị Huỳnh </t>
  </si>
  <si>
    <t>Nguyễn  Trung Hiếu</t>
  </si>
  <si>
    <t>Võ Duy Tuyên</t>
  </si>
  <si>
    <t>Đoàn Văn Hận</t>
  </si>
  <si>
    <t>Đông Thọ - Thạnh Trị</t>
  </si>
  <si>
    <t>Đồng Thị Phương Lan</t>
  </si>
  <si>
    <t>Lâm Văn Lễ</t>
  </si>
  <si>
    <t>Lê Công Hào</t>
  </si>
  <si>
    <t>Nguyễn Tấn Đạt</t>
  </si>
  <si>
    <t>48</t>
  </si>
  <si>
    <t>49</t>
  </si>
  <si>
    <t>Thạnh Thị - Thạnh Trị</t>
  </si>
  <si>
    <t>Ph?m Van Tùng</t>
  </si>
  <si>
    <t>50</t>
  </si>
  <si>
    <t>51</t>
  </si>
  <si>
    <t>Nhân</t>
  </si>
  <si>
    <t>Tỉnh</t>
  </si>
  <si>
    <t>Huyện</t>
  </si>
  <si>
    <t>Xã</t>
  </si>
  <si>
    <t>Chỗ ở hiện tại</t>
  </si>
  <si>
    <t>Hỗ trợ chi phí học tập</t>
  </si>
  <si>
    <t>Họ tên cha</t>
  </si>
  <si>
    <t>Nghề nghiệp cha</t>
  </si>
  <si>
    <t>Năm sinh cha</t>
  </si>
  <si>
    <t>SĐT cha</t>
  </si>
  <si>
    <t>Họ tên mẹ</t>
  </si>
  <si>
    <t>Nghề nghiệp mẹ</t>
  </si>
  <si>
    <t>Năm sinh mẹ</t>
  </si>
  <si>
    <t>SĐT mẹ</t>
  </si>
  <si>
    <t>Danh An</t>
  </si>
  <si>
    <t>04/07/2009</t>
  </si>
  <si>
    <t>Tổ 4, ấp Thạnh Trị</t>
  </si>
  <si>
    <t>Ấp Thạnh Trị, xã Thạnh Trị,TH-KG</t>
  </si>
  <si>
    <t>X</t>
  </si>
  <si>
    <t>Danh Thành</t>
  </si>
  <si>
    <t>0399515287</t>
  </si>
  <si>
    <t>Phan Thị Lan</t>
  </si>
  <si>
    <t>0393243149</t>
  </si>
  <si>
    <t>Nguyễn Đỗ Quốc Anh</t>
  </si>
  <si>
    <t>17/10/2009</t>
  </si>
  <si>
    <t>Tổ 2, ấp Thạnh Trị</t>
  </si>
  <si>
    <t>Nguyễn Văn Khiêm</t>
  </si>
  <si>
    <t>0914412179</t>
  </si>
  <si>
    <t>Đỗ Thị Them</t>
  </si>
  <si>
    <t>0947159983</t>
  </si>
  <si>
    <t>Trần Khánh Băng</t>
  </si>
  <si>
    <t>18/02/2009</t>
  </si>
  <si>
    <t>Tổ 5, ấp Thạnh Trị</t>
  </si>
  <si>
    <t>Trần Văn Dủ</t>
  </si>
  <si>
    <t>Trần Thị Thúy Loan</t>
  </si>
  <si>
    <t>0947663988</t>
  </si>
  <si>
    <t>Cao Thị Đến</t>
  </si>
  <si>
    <t>24/08/2008</t>
  </si>
  <si>
    <t>Châu Phú - An Giang</t>
  </si>
  <si>
    <t>Tổ 1, ấp Đông Thọ B</t>
  </si>
  <si>
    <t>Ấp Đông Thọ B, xã Thạnh Trị,TH-KG</t>
  </si>
  <si>
    <t>Cao Văn Đồng</t>
  </si>
  <si>
    <t>0374908356</t>
  </si>
  <si>
    <t>Nguyễn Thị Kim Loan</t>
  </si>
  <si>
    <t>0355163748</t>
  </si>
  <si>
    <t>Nguyễn Thị Diễm Hằng</t>
  </si>
  <si>
    <t>02/02/2009</t>
  </si>
  <si>
    <t>Tổ 6, ấp Tàu Hơi B</t>
  </si>
  <si>
    <t>Ấp Tàu Hơi B, xã Thạnh Trị,TH-KG</t>
  </si>
  <si>
    <t>Nguyễn Văn Do</t>
  </si>
  <si>
    <t>Huỳnh Thị Út</t>
  </si>
  <si>
    <t>0839684019</t>
  </si>
  <si>
    <t>24/09/2009</t>
  </si>
  <si>
    <t>Tổ 7, ấp Tàu Hơi A</t>
  </si>
  <si>
    <t>Ấp Tàu Hơi A, xã Thạnh Trị,TH-KG</t>
  </si>
  <si>
    <t>0359767114</t>
  </si>
  <si>
    <t>0336339922</t>
  </si>
  <si>
    <t>Phan Trung Hậu</t>
  </si>
  <si>
    <t>24/08/2009</t>
  </si>
  <si>
    <t>Tổ 6 Đông Thọ B</t>
  </si>
  <si>
    <t>Phan Thị Hân</t>
  </si>
  <si>
    <t>0947531334</t>
  </si>
  <si>
    <t>Tiền Hữu Hậu</t>
  </si>
  <si>
    <t>12/10/2009</t>
  </si>
  <si>
    <t>Tổ 10 , ấp Tàu Hơi A</t>
  </si>
  <si>
    <t>Tiền Văn Giác</t>
  </si>
  <si>
    <t>Lê Kim phụng</t>
  </si>
  <si>
    <t>0964969733</t>
  </si>
  <si>
    <t>Nguyễn Văn Hùng</t>
  </si>
  <si>
    <t>16/05/2008</t>
  </si>
  <si>
    <t>Tổ 4, ấp Tàu Hơi B</t>
  </si>
  <si>
    <t>Nguyễn Văn Tiếng</t>
  </si>
  <si>
    <t>0369286947</t>
  </si>
  <si>
    <t>Nguyễn Vỹ Khang</t>
  </si>
  <si>
    <t>09/04/2009</t>
  </si>
  <si>
    <t>Tổ 2, ấp Đông Thọ B</t>
  </si>
  <si>
    <t>Nguyễn Văn An</t>
  </si>
  <si>
    <t>0943033932</t>
  </si>
  <si>
    <t>Nguyễn Thị Cẩm Em</t>
  </si>
  <si>
    <t>0395633812</t>
  </si>
  <si>
    <t>Nguyễn Trọng Khánh</t>
  </si>
  <si>
    <t>14/09/2009</t>
  </si>
  <si>
    <t>Long Hồ - Vĩnh Long</t>
  </si>
  <si>
    <t>Tổ 4 , ấp Tàu Hơi A</t>
  </si>
  <si>
    <t>Nguyễn Linh Giang</t>
  </si>
  <si>
    <t>0933091813</t>
  </si>
  <si>
    <t>Võ Thị Mỹ An</t>
  </si>
  <si>
    <t>Giang Đăng Khoa</t>
  </si>
  <si>
    <t>22/12/2009</t>
  </si>
  <si>
    <t>Tổ 3, ấp Thạnh Trị</t>
  </si>
  <si>
    <t>Cơ khí</t>
  </si>
  <si>
    <t>0787879373</t>
  </si>
  <si>
    <t>Huỳnh Thị Bích Tuyến</t>
  </si>
  <si>
    <t>0933474682</t>
  </si>
  <si>
    <t>29/11/2009</t>
  </si>
  <si>
    <t>Trần Hồng Vân</t>
  </si>
  <si>
    <t>0941799025</t>
  </si>
  <si>
    <t>Lê Thị Lệ</t>
  </si>
  <si>
    <t>Võ Hoàng Khôi</t>
  </si>
  <si>
    <t>09/09/2009</t>
  </si>
  <si>
    <t>Tổ 9, ấp Thạnh Trúc</t>
  </si>
  <si>
    <t>Ấp Thạnh Trúc, xã Thạnh Trị,TH-KG</t>
  </si>
  <si>
    <t>Võ Văn Tú</t>
  </si>
  <si>
    <t>0369770765</t>
  </si>
  <si>
    <t>Phạm Thị Lê</t>
  </si>
  <si>
    <t>0346560716</t>
  </si>
  <si>
    <t>Phạm Gia Kiệt</t>
  </si>
  <si>
    <t>01/03/2009</t>
  </si>
  <si>
    <t>Tổ 1 , ấp Đông Thọ B</t>
  </si>
  <si>
    <t>Phạm Quốc Dũng</t>
  </si>
  <si>
    <t>0373623056</t>
  </si>
  <si>
    <t>Huỳnh Thị Kiều</t>
  </si>
  <si>
    <t>0916368422</t>
  </si>
  <si>
    <t>Thạch Sĩ Liêm</t>
  </si>
  <si>
    <t>Tổ 4, ấp Thạnh Trúc</t>
  </si>
  <si>
    <t>Ấp Thạnh Trúc xã Thạnh Trị,TH-KG</t>
  </si>
  <si>
    <t>0333632835</t>
  </si>
  <si>
    <t>Dương Minh Luân</t>
  </si>
  <si>
    <t>15/12/2008</t>
  </si>
  <si>
    <t>Tổ 1, ấp Thạnh Trúc</t>
  </si>
  <si>
    <t>Dương Minh Nên</t>
  </si>
  <si>
    <t>0978555648</t>
  </si>
  <si>
    <t>0376848310</t>
  </si>
  <si>
    <t>Lê Minh Luận</t>
  </si>
  <si>
    <t>13/05/2009</t>
  </si>
  <si>
    <t>Tổ 1, ấp Tàu Hơi B</t>
  </si>
  <si>
    <t>Lê Văn Công</t>
  </si>
  <si>
    <t>0989230329</t>
  </si>
  <si>
    <t>Nguyễn Thị Cẩm Thi</t>
  </si>
  <si>
    <t>0985230329</t>
  </si>
  <si>
    <t>Phan Thị Lụa</t>
  </si>
  <si>
    <t>27/07/2009</t>
  </si>
  <si>
    <t>Giồng Riêng - Kiên Giang</t>
  </si>
  <si>
    <t>Tổ 3 , ấp Thạnh Trúc</t>
  </si>
  <si>
    <t>Phan Văn Bé</t>
  </si>
  <si>
    <t>Thạch Thị Gấm</t>
  </si>
  <si>
    <t>0349152590</t>
  </si>
  <si>
    <t>Trần Thị Hà My</t>
  </si>
  <si>
    <t>19/05/2009</t>
  </si>
  <si>
    <t>Trần Phước Khanh</t>
  </si>
  <si>
    <t>0335870299</t>
  </si>
  <si>
    <t>Võ Kim Phụng</t>
  </si>
  <si>
    <t>29/05/2009</t>
  </si>
  <si>
    <t>Tổ 1, ấp kinh 7B</t>
  </si>
  <si>
    <t>Ấp kinh 7B; Thạnh Đông A, TH,KG</t>
  </si>
  <si>
    <t>Nguyễn Ngọc Lượng</t>
  </si>
  <si>
    <t>0844634694</t>
  </si>
  <si>
    <t>Trương Thị Viên</t>
  </si>
  <si>
    <t>0946423897</t>
  </si>
  <si>
    <t>02/08/2009</t>
  </si>
  <si>
    <t>Tổ 8, ấp Đông Thọ A</t>
  </si>
  <si>
    <t>Ấp Đông Thọ A, xã Thạnh Trị,TH-KG</t>
  </si>
  <si>
    <t>Nguyễn Văn Tới</t>
  </si>
  <si>
    <t>0971345334</t>
  </si>
  <si>
    <t>Võ Thị Xuân Thảo</t>
  </si>
  <si>
    <t>1992</t>
  </si>
  <si>
    <t>Phạm Lê Trúc Phương</t>
  </si>
  <si>
    <t>08/12/2009</t>
  </si>
  <si>
    <t>Tổ 5 , ấp Đông Thọ B</t>
  </si>
  <si>
    <t>Phạm Văn Công</t>
  </si>
  <si>
    <t>Lê Thị Tho</t>
  </si>
  <si>
    <t>Lam ruộng</t>
  </si>
  <si>
    <t>0981832772</t>
  </si>
  <si>
    <t>Lê Thị Thúy Quyên</t>
  </si>
  <si>
    <t>15/08/2009</t>
  </si>
  <si>
    <t>Vị Thanh - Hậu Giang</t>
  </si>
  <si>
    <t>Tổ 9, ấp Đông Thọ B</t>
  </si>
  <si>
    <t>Lê Công Trung</t>
  </si>
  <si>
    <t>0384350623</t>
  </si>
  <si>
    <t>Trương Thị Diễm Thúy</t>
  </si>
  <si>
    <t>0326696146</t>
  </si>
  <si>
    <t>Phan Phú Quý</t>
  </si>
  <si>
    <t>30/09/2008</t>
  </si>
  <si>
    <t>Tổ 4, ấp Đông Thọ B</t>
  </si>
  <si>
    <t>Phan Văn Vàng</t>
  </si>
  <si>
    <t>0333762557</t>
  </si>
  <si>
    <t>Nguyễn Thị Lý</t>
  </si>
  <si>
    <t>Lê Văn Sửu</t>
  </si>
  <si>
    <t>02/03/2009</t>
  </si>
  <si>
    <t>Tổ 5, ấp Tàu Hơi A</t>
  </si>
  <si>
    <t>Lê Hùng Anh</t>
  </si>
  <si>
    <t>0393157113</t>
  </si>
  <si>
    <t>Trịnh Hoàng Thịnh</t>
  </si>
  <si>
    <t>08/08/2009</t>
  </si>
  <si>
    <t>Tổ 8 , ấp Thạnh Trị</t>
  </si>
  <si>
    <t>Trịnh Hoàng Sỉ</t>
  </si>
  <si>
    <t>Trần Thị Mỹ Trinh</t>
  </si>
  <si>
    <t>Thị Tho</t>
  </si>
  <si>
    <t>12/05/2009</t>
  </si>
  <si>
    <t>Tổ 7, ấp Tàu Hơi B</t>
  </si>
  <si>
    <t>Danh Xà Rươl</t>
  </si>
  <si>
    <t>Thị So</t>
  </si>
  <si>
    <t>Thạch Thị Diễm Thu</t>
  </si>
  <si>
    <t>30/06/2009</t>
  </si>
  <si>
    <t>Tổ 5, ấp Thạnh Truc</t>
  </si>
  <si>
    <t>Thạch Nhật</t>
  </si>
  <si>
    <t>0965443902</t>
  </si>
  <si>
    <t>Lê Thị Nhiên</t>
  </si>
  <si>
    <t>28/11/2009</t>
  </si>
  <si>
    <t>Tổ 12, ấp Thạnh Trúc</t>
  </si>
  <si>
    <t>Nguyễn Văn Tượng</t>
  </si>
  <si>
    <t>Làm hồ</t>
  </si>
  <si>
    <t>0369687268</t>
  </si>
  <si>
    <t>Nguyễn Thị Nga</t>
  </si>
  <si>
    <t>0376817749</t>
  </si>
  <si>
    <t>Thái Anh Tính</t>
  </si>
  <si>
    <t>04/05/2009</t>
  </si>
  <si>
    <t>Tổ 3, ấp Tàu Hơi A</t>
  </si>
  <si>
    <t>Thái Anh Tú</t>
  </si>
  <si>
    <t>0974563360</t>
  </si>
  <si>
    <t>0392339735</t>
  </si>
  <si>
    <t>Danh Thị Bích Trâm</t>
  </si>
  <si>
    <t>27/09/2009</t>
  </si>
  <si>
    <t>Tổ 3  , ấp Thạnh Trúc</t>
  </si>
  <si>
    <t>0367083332</t>
  </si>
  <si>
    <t>18/04/2008</t>
  </si>
  <si>
    <t>Tổ 2, ấp Thạnh Trúc</t>
  </si>
  <si>
    <t>0982562745</t>
  </si>
  <si>
    <t>0582822502</t>
  </si>
  <si>
    <t>Phạm Thị Cẩm Tú</t>
  </si>
  <si>
    <t>10/06/2009</t>
  </si>
  <si>
    <t>Tổ 2 , ấp Đông Thọ B</t>
  </si>
  <si>
    <t>Tài xế</t>
  </si>
  <si>
    <t>0939353044</t>
  </si>
  <si>
    <t>0783797924</t>
  </si>
  <si>
    <t>Nguyễn Thị Cẩm Tươi</t>
  </si>
  <si>
    <t>20/05/2009</t>
  </si>
  <si>
    <t>Tổ 1, ấp Thạnh Trị</t>
  </si>
  <si>
    <t>Nguyễn Văn Tuấn</t>
  </si>
  <si>
    <t>0367057981</t>
  </si>
  <si>
    <t>Dương Thị Thu</t>
  </si>
  <si>
    <t>0359760721</t>
  </si>
  <si>
    <t>Danh Lê Tường Vi</t>
  </si>
  <si>
    <t>01/08/2009</t>
  </si>
  <si>
    <t>0333815618</t>
  </si>
  <si>
    <t>Nguyễn Thị Thúy Vy</t>
  </si>
  <si>
    <t>28/10/2009</t>
  </si>
  <si>
    <t>Long Phú - Sóc Trăng</t>
  </si>
  <si>
    <t>Tổ 8 , ấp Đông Thọ B</t>
  </si>
  <si>
    <t>Cao Phúc Vinh</t>
  </si>
  <si>
    <t>0328160270</t>
  </si>
  <si>
    <t>0328160280</t>
  </si>
  <si>
    <t>Lâm Thị Như Ý</t>
  </si>
  <si>
    <t>17/07/2009</t>
  </si>
  <si>
    <t>Trần Gia Bảo</t>
  </si>
  <si>
    <t>Tổ 1,ấp Thạnh trị, xã Thạnh Trị, Tân Hiệp ,Kiên Giang</t>
  </si>
  <si>
    <t>Kiều Thị Yến Nhi</t>
  </si>
  <si>
    <t>21/03/2009</t>
  </si>
  <si>
    <t>Giồng Riềng ,Kiên Giang</t>
  </si>
  <si>
    <t>Tổ 7, Thạnh Trúc, Thạnh Trị, Tân Hiêp, Kiên Giang</t>
  </si>
  <si>
    <t>0948914499</t>
  </si>
  <si>
    <t>Trần Thanh Sang</t>
  </si>
  <si>
    <t>Phùng Thị Kim Thanh</t>
  </si>
  <si>
    <t>Danh Thị Thu Duyên</t>
  </si>
  <si>
    <t>Tổ 13,ấp Thạnh Trúc,Thạnh Trị,Tân, Hiệp,Kiên Giang</t>
  </si>
  <si>
    <t>Hồ Thanh Dữ</t>
  </si>
  <si>
    <t>18/09/2009</t>
  </si>
  <si>
    <t>Tổ 7, ấp Đông Thọ B.Thạnh Trị,Tân Hiêp, Kiên Giang</t>
  </si>
  <si>
    <t>Hồ Thanh Chơn</t>
  </si>
  <si>
    <t>Huỳnh Mẫn Đạt</t>
  </si>
  <si>
    <t>10/09/2009</t>
  </si>
  <si>
    <t>Tổ 5, ấp Tàu Hơi A,Thạnh Trị, Tân Hiệp, Kiên Giang</t>
  </si>
  <si>
    <t>Huỳnh Văn Trí</t>
  </si>
  <si>
    <t>Cao Thị Hương</t>
  </si>
  <si>
    <t>0912638212</t>
  </si>
  <si>
    <t>Phạm Lâm Định</t>
  </si>
  <si>
    <t>20/11/2009</t>
  </si>
  <si>
    <t>Tổ 8, ấp Đông Thọ B, Thạnh Trị,Tân Hiệp, Kiên Giang</t>
  </si>
  <si>
    <t>Phạm Văn Nhâm</t>
  </si>
  <si>
    <t>Lâm Ngọc Diệp</t>
  </si>
  <si>
    <t>Trần Huỳnh Đô</t>
  </si>
  <si>
    <t>20/02/2009</t>
  </si>
  <si>
    <t>Tổ 9, ấp Thạnh Trị, xã Thạnh Trị,Tân Hiệp, Kiên Giang</t>
  </si>
  <si>
    <t>Trần Văn Triệu</t>
  </si>
  <si>
    <t>Huỳnh Thị Mộng Nhiên</t>
  </si>
  <si>
    <t>Hồ Thị Ngọc Hân</t>
  </si>
  <si>
    <t>07/01/2008</t>
  </si>
  <si>
    <t>An Minh - Kien Giang</t>
  </si>
  <si>
    <t>Tổ 7, ấp Đông Thọ B, Thạnh Trị, Tân Hiêp, Kiên Giang</t>
  </si>
  <si>
    <t>Hồ Văn Nguyên</t>
  </si>
  <si>
    <t>Danh Lùng</t>
  </si>
  <si>
    <t>24/12/2008</t>
  </si>
  <si>
    <t>Danh Trung</t>
  </si>
  <si>
    <t>Nguyễn Thị Hồng</t>
  </si>
  <si>
    <t>0983091940</t>
  </si>
  <si>
    <t>Nguyễn Chí Khang</t>
  </si>
  <si>
    <t>08/01/2009</t>
  </si>
  <si>
    <t>Nguyễn Văn Tùng</t>
  </si>
  <si>
    <t>Nguyễn Thị Kim Hiền</t>
  </si>
  <si>
    <t>19/06/2009</t>
  </si>
  <si>
    <t>Nguyễn Duy Khánh</t>
  </si>
  <si>
    <t>Nguyễn Thị Kim Hằng</t>
  </si>
  <si>
    <t>0384499895</t>
  </si>
  <si>
    <t>Nguyễn Vũ Khang</t>
  </si>
  <si>
    <t>29/08/2009</t>
  </si>
  <si>
    <t>Nguyễn Dủ Linh</t>
  </si>
  <si>
    <t>0902228015</t>
  </si>
  <si>
    <t>Nguyễn Quốc Kiệt</t>
  </si>
  <si>
    <t>13/04/2009</t>
  </si>
  <si>
    <t>Tổ 7, ấp Thạnh Trúc, Thạnh Trị, Tân Hiêp, Kiên Giang</t>
  </si>
  <si>
    <t>0326202694</t>
  </si>
  <si>
    <t>Đồng Thị Phương Liễu</t>
  </si>
  <si>
    <t>26/04/2009</t>
  </si>
  <si>
    <t>Tổ 2, ấp Thạnh Trị, xã Thạnh Trị, Tân Hiệp, Kiên Giang</t>
  </si>
  <si>
    <t>0946646630</t>
  </si>
  <si>
    <t>Nguyễn Văn Lộc</t>
  </si>
  <si>
    <t>18/12/2009</t>
  </si>
  <si>
    <t>Nguyễn Văn Trương</t>
  </si>
  <si>
    <t>0329131916</t>
  </si>
  <si>
    <t>Nguyễn Thị Thu Sương</t>
  </si>
  <si>
    <t>28/08/2009</t>
  </si>
  <si>
    <t>Tổ 9, Thạnh Trị, Thạnh Trị, Tân Hiệp,  Kiên Giang</t>
  </si>
  <si>
    <t>0919333052</t>
  </si>
  <si>
    <t>Phùng Thị  Huế Minh</t>
  </si>
  <si>
    <t>Trần Thị Ái My</t>
  </si>
  <si>
    <t>15/05/2009</t>
  </si>
  <si>
    <t>Trần Văn Hên</t>
  </si>
  <si>
    <t>Lê Thị Chánh</t>
  </si>
  <si>
    <t>Nguyễn Thị Thúy Ngân</t>
  </si>
  <si>
    <t>25/09/2009</t>
  </si>
  <si>
    <t>Tổ 5, ấp Thạnh An I, Thạnh Trị, Tân Hiệp, Kiên Giang</t>
  </si>
  <si>
    <t>Trần Thị Diễm</t>
  </si>
  <si>
    <t>Nguyễn Thị Bảo Nghi</t>
  </si>
  <si>
    <t>14/10/2009</t>
  </si>
  <si>
    <t>Tổ 6, ấp Thạnh Trị, Thạnh Trị, Tân Hiêp, Kiên Giang</t>
  </si>
  <si>
    <t>Nguyễn Văn Mến Em</t>
  </si>
  <si>
    <t>0358838027</t>
  </si>
  <si>
    <t>Nguyễn Thị Ngọc Ngà</t>
  </si>
  <si>
    <t>Võ Thành Nghĩa</t>
  </si>
  <si>
    <t>24/12/2009</t>
  </si>
  <si>
    <t>Tổ 2,Thạnh An I</t>
  </si>
  <si>
    <t>Tổ 2, ấp Đông Thọ B, Thạnh Trị, Tân Hiêp, Kiên Giang</t>
  </si>
  <si>
    <t>0378113322</t>
  </si>
  <si>
    <t>Danh Bảo Ngọc</t>
  </si>
  <si>
    <t>08/06/2009</t>
  </si>
  <si>
    <t>Tổ 11, ấp Đông Thọ B , Thạnh Trị, Tân Hiêp, Kiên giang</t>
  </si>
  <si>
    <t>Danh Sót</t>
  </si>
  <si>
    <t>1964</t>
  </si>
  <si>
    <t>Dương Thị Hương</t>
  </si>
  <si>
    <t>0829933517</t>
  </si>
  <si>
    <t>Nguyễn Gia Nguyễn</t>
  </si>
  <si>
    <t>11/05/2009</t>
  </si>
  <si>
    <t>Tổ 6, Tàu Hơi B</t>
  </si>
  <si>
    <t>Tổ 6, ấp Tàu Hơi B, Thạnh Trị, Tân Hiêp, Kiên Giang</t>
  </si>
  <si>
    <t>Nguyễn Văn Thành</t>
  </si>
  <si>
    <t>0915115311</t>
  </si>
  <si>
    <t>Nguyễn Thị Kim Dã</t>
  </si>
  <si>
    <t>Danh Hữu Nhân</t>
  </si>
  <si>
    <t>14/03/2009</t>
  </si>
  <si>
    <t>Tổ 1, Trần văn Nghĩa</t>
  </si>
  <si>
    <t>Tổ 1, Trần Văn Nghĩa, Bàn Tân Định,Giồng Riềng, Kiên Giang</t>
  </si>
  <si>
    <t>0783938085</t>
  </si>
  <si>
    <t>Thạch Thị Kim Nha</t>
  </si>
  <si>
    <t>Lý Thị Nhung Nhi</t>
  </si>
  <si>
    <t>30/05/2009</t>
  </si>
  <si>
    <t>Lý Giang</t>
  </si>
  <si>
    <t>Mai Dương Nhi</t>
  </si>
  <si>
    <t>17/05/2009</t>
  </si>
  <si>
    <t>Tổ 1, ấp Đông Thọ B, Thạnh Trị, Tân Hiêp, Kiên Giang</t>
  </si>
  <si>
    <t>Mai Minh Dương</t>
  </si>
  <si>
    <t>0947931525</t>
  </si>
  <si>
    <t>Huỳnh Thanh Trang</t>
  </si>
  <si>
    <t>Huỳnh Quang Nhựt</t>
  </si>
  <si>
    <t>Tổ 10, Thạnh Trị, Thạnh Trị, Tân Hiêp, Kiên Giang</t>
  </si>
  <si>
    <t>Kiều Thị Dẻ</t>
  </si>
  <si>
    <t>Trần Vĩnh Phúc</t>
  </si>
  <si>
    <t>19/11/2009</t>
  </si>
  <si>
    <t>Tổ 6, Thạnh Trúc, Thạnh Trị, Tân Hiêp, Kiên Giang</t>
  </si>
  <si>
    <t>0387164540</t>
  </si>
  <si>
    <t>Lư Bé Quạt</t>
  </si>
  <si>
    <t>Tổ 2, Tàu Hơi A, Thạnh Trị, Tân Hiêp, Kiên Giang</t>
  </si>
  <si>
    <t>Lư Chí Công</t>
  </si>
  <si>
    <t>0911654478</t>
  </si>
  <si>
    <t>Huỳnh Ngọc Thùy</t>
  </si>
  <si>
    <t>01/07/2009</t>
  </si>
  <si>
    <t>Tổ 4, ấp Thạnh Trị, xã Thạnh Trị,Tân Hiệp,Kiên Giang</t>
  </si>
  <si>
    <t>Huỳnh Thanh Thiện</t>
  </si>
  <si>
    <t>Trịnh Thị Kim Tho</t>
  </si>
  <si>
    <t>Trần Thị Kim Thúy</t>
  </si>
  <si>
    <t>09/02/2009</t>
  </si>
  <si>
    <t>Tỉnh Bình Dương</t>
  </si>
  <si>
    <t>Thạnh Trị,  Thạnh Trị, Tân Hiêp, Kiên Giang</t>
  </si>
  <si>
    <t>Tổ 6, ấp Thạnh Trị, xã Thạnh Trị,Tân Hiệp,Kiên Giang</t>
  </si>
  <si>
    <t>Trần Hoàng Huê</t>
  </si>
  <si>
    <t>Trần Thị Kim Trương</t>
  </si>
  <si>
    <t>Danh Thị Minh Thư</t>
  </si>
  <si>
    <t>Tổ 7,Thạnh Trúc</t>
  </si>
  <si>
    <t>ấp Thạnh Trị, xã Thạnh Trị,huyện Tân Hiêp,tỉnh Kiên Giang</t>
  </si>
  <si>
    <t>Tổ 7, ấp Thạnh Trúc, xã Thạnh Trị,Tân Hiệp,Kiên Giang</t>
  </si>
  <si>
    <t>Danh Sươi</t>
  </si>
  <si>
    <t>Thị Na Quy</t>
  </si>
  <si>
    <t>Nguyễn Minh Thư</t>
  </si>
  <si>
    <t>06/07/2009</t>
  </si>
  <si>
    <t>Thạnh Trúc,  Thạnh Trị,Tân Hiệp, Kiên Giang</t>
  </si>
  <si>
    <t>Tổ 6, ấp Thạnh Trúc, xã Thạnh Trị,Tân Hiệp,Kiên Giang</t>
  </si>
  <si>
    <t>Bùi Thị Phiến</t>
  </si>
  <si>
    <t>13/02/2009</t>
  </si>
  <si>
    <t>Thạnh Trị, Thạnh Trị, Tân Hiêp, Kiên Giang</t>
  </si>
  <si>
    <t>Đoàn Văn Tình Anh</t>
  </si>
  <si>
    <t>Đỗ Thị Thắm</t>
  </si>
  <si>
    <t>Nguyện Thị Bích Trân</t>
  </si>
  <si>
    <t>Thạnh Trị, Tân Hiêp, Kiên Giang</t>
  </si>
  <si>
    <t>Tổ 2, ấp Thạnh Trúc, xã Thạnh Trị,Tân Hiệp,Kiên Giang</t>
  </si>
  <si>
    <t>Phạm Thị Tường Vi</t>
  </si>
  <si>
    <t>Tổ 8, Bàn Tân Định</t>
  </si>
  <si>
    <t>Tổ 8,Bàn Tân Định,Giồng Riềng, Kiên Giang</t>
  </si>
  <si>
    <t>Tổ 8, Bàn Tân Định,Giồng Riềng, Kiên Giang</t>
  </si>
  <si>
    <t>Phạm Hồng Quân</t>
  </si>
  <si>
    <t>Trần Thị Bích Huyền</t>
  </si>
  <si>
    <t>Nguyễn Thanh Vững</t>
  </si>
  <si>
    <t>01/04/2009</t>
  </si>
  <si>
    <t>Tổ 8,  Đông Thọ B , Thạnh Trị, Tân Hiệp, Kiên Giang</t>
  </si>
  <si>
    <t>Nguyễn Văn Bế</t>
  </si>
  <si>
    <t>Trần Thị Thanh</t>
  </si>
  <si>
    <t>26/11/2009</t>
  </si>
  <si>
    <t>Tổ 9, Thạnh An</t>
  </si>
  <si>
    <t>Tổ 9,Thạnh An I, Thạnh Trị,Tân Hiệp, Kiên Giang</t>
  </si>
  <si>
    <t>1999</t>
  </si>
  <si>
    <t>Phạm Hồng Thủy</t>
  </si>
  <si>
    <t>Lê Ngọc Huỳnh Anh</t>
  </si>
  <si>
    <t>15/10/2009</t>
  </si>
  <si>
    <t>Lê Văn Tuấn</t>
  </si>
  <si>
    <t>0796861989</t>
  </si>
  <si>
    <t>Trần Thị Sương</t>
  </si>
  <si>
    <t>Lê Thị Huỳnh Anh</t>
  </si>
  <si>
    <t>24/11/2009</t>
  </si>
  <si>
    <t>Lê Thanh Hậu</t>
  </si>
  <si>
    <t>Làm Điện</t>
  </si>
  <si>
    <t>0967480578</t>
  </si>
  <si>
    <t>Trần Kim Ly</t>
  </si>
  <si>
    <t>Thợ May</t>
  </si>
  <si>
    <t>0345157681</t>
  </si>
  <si>
    <t>Trần Thị Tuyết Anh</t>
  </si>
  <si>
    <t>01/12/2009</t>
  </si>
  <si>
    <t>Trần Văn Lê</t>
  </si>
  <si>
    <t>0987984938</t>
  </si>
  <si>
    <t>Phạm Hồng Phấn</t>
  </si>
  <si>
    <t>Thị Dạng</t>
  </si>
  <si>
    <t>12/12/2009</t>
  </si>
  <si>
    <t>Danh Xương</t>
  </si>
  <si>
    <t>Công Nhân</t>
  </si>
  <si>
    <t>0348809326</t>
  </si>
  <si>
    <t>ThịThêm</t>
  </si>
  <si>
    <t>Hồ Văn Dễ</t>
  </si>
  <si>
    <t>22/07/2007</t>
  </si>
  <si>
    <t>Hồ Văn Cầu</t>
  </si>
  <si>
    <t>0584193146</t>
  </si>
  <si>
    <t>Hồ Thị Tuyết Hương</t>
  </si>
  <si>
    <t>13/08/2009</t>
  </si>
  <si>
    <t>Huỳnh Văn Được</t>
  </si>
  <si>
    <t>0352014694</t>
  </si>
  <si>
    <t>Lý Thị Ngọc Mỹ</t>
  </si>
  <si>
    <t>Trần Văn Đậu</t>
  </si>
  <si>
    <t>13/09/2009</t>
  </si>
  <si>
    <t>Trần Văn Bình</t>
  </si>
  <si>
    <t>Thị Tiền</t>
  </si>
  <si>
    <t>Nguyễn Văn Định</t>
  </si>
  <si>
    <t>Nguyễn Quang Anh</t>
  </si>
  <si>
    <t>0394578066</t>
  </si>
  <si>
    <t>Nguyễn Thị Hà</t>
  </si>
  <si>
    <t>0332428620</t>
  </si>
  <si>
    <t>Trần Văn Hào</t>
  </si>
  <si>
    <t>20/10/2006</t>
  </si>
  <si>
    <t>Trần Thị Giang</t>
  </si>
  <si>
    <t>Lữ Thị Gia Hân</t>
  </si>
  <si>
    <t>Lữ Thanh Sang</t>
  </si>
  <si>
    <t>Nguyễn Thị Hồng Giang</t>
  </si>
  <si>
    <t>0858565431</t>
  </si>
  <si>
    <t>Trần Thị Ngọc Hân</t>
  </si>
  <si>
    <t>Trần Văn Đông</t>
  </si>
  <si>
    <t>Thị Màu</t>
  </si>
  <si>
    <t>Nguyễn Thị Ngọc Huyền</t>
  </si>
  <si>
    <t>14/02/2009</t>
  </si>
  <si>
    <t>Trần Thúy Oanh</t>
  </si>
  <si>
    <t>Danh Sóc Kha</t>
  </si>
  <si>
    <t>12/09/2009</t>
  </si>
  <si>
    <t>0978154721</t>
  </si>
  <si>
    <t>Nguyễn Tuấn Khang</t>
  </si>
  <si>
    <t>14/12/2009</t>
  </si>
  <si>
    <t>Châu Thái Ngọc</t>
  </si>
  <si>
    <t>Nguyễn Việt Khang</t>
  </si>
  <si>
    <t>09/11/2009</t>
  </si>
  <si>
    <t>BV Lê Lợi</t>
  </si>
  <si>
    <t>Nguyễn Hoàn Vính</t>
  </si>
  <si>
    <t>0918817753</t>
  </si>
  <si>
    <t>Lê Thành Khiêm</t>
  </si>
  <si>
    <t>24/01/2009</t>
  </si>
  <si>
    <t>0935216752</t>
  </si>
  <si>
    <t>Huỳnh Văn Kiệt</t>
  </si>
  <si>
    <t>06/06/2009</t>
  </si>
  <si>
    <t>Huỳnh Cu Đen</t>
  </si>
  <si>
    <t>0976493304</t>
  </si>
  <si>
    <t>Lê Thị Hiền</t>
  </si>
  <si>
    <t>Danh Duy Lợi</t>
  </si>
  <si>
    <t>01/01/2009</t>
  </si>
  <si>
    <t>Danh Thị Nhớ</t>
  </si>
  <si>
    <t>0949242591</t>
  </si>
  <si>
    <t>Phùng Thị Thúy Ngân</t>
  </si>
  <si>
    <t>Phùng Minh Thời</t>
  </si>
  <si>
    <t>0338115989</t>
  </si>
  <si>
    <t>Khưu Thị Như Ngọc</t>
  </si>
  <si>
    <t>09/08/2009</t>
  </si>
  <si>
    <t>Khưu Mum Em</t>
  </si>
  <si>
    <t>Tô Thị Giang</t>
  </si>
  <si>
    <t>0382488235</t>
  </si>
  <si>
    <t>Tạ Bảo Ngọc</t>
  </si>
  <si>
    <t>02/07/2009</t>
  </si>
  <si>
    <t>Tạ Phong Châu</t>
  </si>
  <si>
    <t>Nguyễn Thị Cúc</t>
  </si>
  <si>
    <t>Hoàng Nhật Nguyên</t>
  </si>
  <si>
    <t>Tân Kỳ - Nghệ An</t>
  </si>
  <si>
    <t>Lý Thị Yến Nhi</t>
  </si>
  <si>
    <t>24/12/2006</t>
  </si>
  <si>
    <t>0941469134</t>
  </si>
  <si>
    <t>Nguyễn Tuyết Nhung</t>
  </si>
  <si>
    <t>10/01/2009</t>
  </si>
  <si>
    <t>0372630134</t>
  </si>
  <si>
    <t>Nguyễn Thị Kiêm Viên</t>
  </si>
  <si>
    <t>Nguyễn Long Nhựt</t>
  </si>
  <si>
    <t>02/11/2009</t>
  </si>
  <si>
    <t>Nguyễn Rô Bel</t>
  </si>
  <si>
    <t>Sữa Xe</t>
  </si>
  <si>
    <t>0934661299</t>
  </si>
  <si>
    <t>Nguyễn Tuyết Nữ</t>
  </si>
  <si>
    <t>17/09/2008</t>
  </si>
  <si>
    <t>Nguyễn Vũ Trường</t>
  </si>
  <si>
    <t>Lê Thị Tuyết Hoa</t>
  </si>
  <si>
    <t>Nguyễn Quốc Phữu</t>
  </si>
  <si>
    <t>23/12/2009</t>
  </si>
  <si>
    <t>Nguyễn Thiện Triều</t>
  </si>
  <si>
    <t>0357291619</t>
  </si>
  <si>
    <t>0334378596</t>
  </si>
  <si>
    <t>Nguyễn Thanh Tâm</t>
  </si>
  <si>
    <t>07/06/2009</t>
  </si>
  <si>
    <t>Nguyễn Long Hồ</t>
  </si>
  <si>
    <t>Làm Nông</t>
  </si>
  <si>
    <t>Lê Thị Phấn</t>
  </si>
  <si>
    <t>Danh Hoàng Thái</t>
  </si>
  <si>
    <t>27/11/2009</t>
  </si>
  <si>
    <t>Danh Dol</t>
  </si>
  <si>
    <t>Phạm Đức Thắng</t>
  </si>
  <si>
    <t>13/03/2009</t>
  </si>
  <si>
    <t>Tổ 11, Trần văn Nghĩa</t>
  </si>
  <si>
    <t>Trần Văn Nghĩa, Bàn Tân Định, Giồng Riềng, Kiên Giang</t>
  </si>
  <si>
    <t>Phạm Văn Thương</t>
  </si>
  <si>
    <t>Trương Thị Kim Hoa</t>
  </si>
  <si>
    <t>Võ Văn Thiện</t>
  </si>
  <si>
    <t>Làm Hồ</t>
  </si>
  <si>
    <t>Lê Anh Thư</t>
  </si>
  <si>
    <t>31/07/2009</t>
  </si>
  <si>
    <t>Lê Văn Khanh</t>
  </si>
  <si>
    <t>0984579311</t>
  </si>
  <si>
    <t>Âu Thị Kim Huệ</t>
  </si>
  <si>
    <t>Thị Bé Tiềm</t>
  </si>
  <si>
    <t>Ngô Lê Toàn</t>
  </si>
  <si>
    <t>06/10/2009</t>
  </si>
  <si>
    <t>Ngô Hoàng Hận</t>
  </si>
  <si>
    <t>0352424322</t>
  </si>
  <si>
    <t>Lê Thị Khá</t>
  </si>
  <si>
    <t>Nguyễn Ngọc Mạnh</t>
  </si>
  <si>
    <t>0352920038</t>
  </si>
  <si>
    <t>Nguyễn Hồ Quốc Trường</t>
  </si>
  <si>
    <t>06/03/2009</t>
  </si>
  <si>
    <t>Nguyễn Tùng Lâm</t>
  </si>
  <si>
    <t>Hồ Thị Diệp</t>
  </si>
  <si>
    <t>Trần Dương Gia Tuệ</t>
  </si>
  <si>
    <t>10/04/2009</t>
  </si>
  <si>
    <t>Trần Thanh Tùng</t>
  </si>
  <si>
    <t>0988026930</t>
  </si>
  <si>
    <t>Dương Thị Sang</t>
  </si>
  <si>
    <t>0349943343</t>
  </si>
  <si>
    <t>Trần Phương Vy</t>
  </si>
  <si>
    <t>02/04/2009</t>
  </si>
  <si>
    <t>Trần Văn Là</t>
  </si>
  <si>
    <t>Công Chức</t>
  </si>
  <si>
    <t>0986585236</t>
  </si>
  <si>
    <t>Trần Thị Út Mười</t>
  </si>
  <si>
    <t>Dược Sĩ</t>
  </si>
  <si>
    <t>0978873780</t>
  </si>
  <si>
    <t>Nguyễn văn Nam</t>
  </si>
  <si>
    <t>Đặng Thị Thu Hồng</t>
  </si>
  <si>
    <t>Ngô Thị Thúy An</t>
  </si>
  <si>
    <t>23/09/2008</t>
  </si>
  <si>
    <t>Ngô Minh Tú</t>
  </si>
  <si>
    <t>Phạm Thị Cương</t>
  </si>
  <si>
    <t>Nguyễn Quốc Bảo</t>
  </si>
  <si>
    <t>14/10/2008</t>
  </si>
  <si>
    <t>Tổ 1, Đông Thọ A</t>
  </si>
  <si>
    <t>Phạm Thị Hây</t>
  </si>
  <si>
    <t>Danh Nhật Duy</t>
  </si>
  <si>
    <t>08/11/2009</t>
  </si>
  <si>
    <t>Danh Thanh Hùng</t>
  </si>
  <si>
    <t>Thạch Thị Cẫm Nhung</t>
  </si>
  <si>
    <t>Danh Thị Anh Đào</t>
  </si>
  <si>
    <t>26/01/2008</t>
  </si>
  <si>
    <t>Danh Hương</t>
  </si>
  <si>
    <t>Thạch Thái Đạt</t>
  </si>
  <si>
    <t>28/04/2009</t>
  </si>
  <si>
    <t>Thạch Thái Phong</t>
  </si>
  <si>
    <t>0842643017</t>
  </si>
  <si>
    <t>Trần Thị Mỹ Hương</t>
  </si>
  <si>
    <t>Trần Thiện Đồng</t>
  </si>
  <si>
    <t>14/08/2009</t>
  </si>
  <si>
    <t>Trần Thanh Hồ</t>
  </si>
  <si>
    <t>Hồ Thị Thu Xuân</t>
  </si>
  <si>
    <t>0327262889</t>
  </si>
  <si>
    <t>Hoàng Trung Hải</t>
  </si>
  <si>
    <t>20/03/2009</t>
  </si>
  <si>
    <t>Hoàng Văn Tứ</t>
  </si>
  <si>
    <t>0969488859</t>
  </si>
  <si>
    <t>Phan Thị Thơm</t>
  </si>
  <si>
    <t>Lý Ngọc Hân</t>
  </si>
  <si>
    <t>19/01/2009</t>
  </si>
  <si>
    <t>Võ Thị Kéo</t>
  </si>
  <si>
    <t>Danh Hùng</t>
  </si>
  <si>
    <t>09/01/2009</t>
  </si>
  <si>
    <t>Thạch Đông</t>
  </si>
  <si>
    <t>Đỗ Thị Huỳnh Hương</t>
  </si>
  <si>
    <t>06/04/2009</t>
  </si>
  <si>
    <t>Tổ 21, Thạnh Trị</t>
  </si>
  <si>
    <t>Đỗ Trung Nguyên</t>
  </si>
  <si>
    <t>0913993550</t>
  </si>
  <si>
    <t>Phạm Thị Bích Trang</t>
  </si>
  <si>
    <t>Huỳnh Tuấn Khang</t>
  </si>
  <si>
    <t>31/08/2009</t>
  </si>
  <si>
    <t>Huỳnh Văn Sơn</t>
  </si>
  <si>
    <t>1991</t>
  </si>
  <si>
    <t>0386869347</t>
  </si>
  <si>
    <t>Lê Thị Kiều Trang</t>
  </si>
  <si>
    <t>Trịnh Thái Tuấn Khang</t>
  </si>
  <si>
    <t>17/09/2009</t>
  </si>
  <si>
    <t>Trịnh Hòa Tình</t>
  </si>
  <si>
    <t>Thái Thị Thoa</t>
  </si>
  <si>
    <t>0919800078</t>
  </si>
  <si>
    <t>Nguyễn Quốc Khánh</t>
  </si>
  <si>
    <t>Nguyễn Hùng Dũng</t>
  </si>
  <si>
    <t>Lê Thanh Kiều</t>
  </si>
  <si>
    <t>Nguyễn Gia Kỳ</t>
  </si>
  <si>
    <t>23/03/2009</t>
  </si>
  <si>
    <t>Nguyễn Văn Phước</t>
  </si>
  <si>
    <t>0979241139</t>
  </si>
  <si>
    <t>Phạm Thị Ngọc Linh</t>
  </si>
  <si>
    <t>Nguyễn Thị Bích Ly</t>
  </si>
  <si>
    <t>16/05/2009</t>
  </si>
  <si>
    <t>Nguyễn Văn Dưỡng</t>
  </si>
  <si>
    <t>Lê Thị Chi</t>
  </si>
  <si>
    <t>Nguyễn Thị Ngọc Ngân</t>
  </si>
  <si>
    <t>28/05/2008</t>
  </si>
  <si>
    <t>0975228788</t>
  </si>
  <si>
    <t>Nguyễn Thị Sơn</t>
  </si>
  <si>
    <t>Thị Kiêm Ngân</t>
  </si>
  <si>
    <t>19/10/2007</t>
  </si>
  <si>
    <t>Võ Thị Mỹ Nghi</t>
  </si>
  <si>
    <t>Võ Văn Thanh</t>
  </si>
  <si>
    <t>0949878998</t>
  </si>
  <si>
    <t>Nguyễn Thị Út Lý</t>
  </si>
  <si>
    <t>Nguyễn Bội Ngọc</t>
  </si>
  <si>
    <t>24/04/2007</t>
  </si>
  <si>
    <t>0916610980</t>
  </si>
  <si>
    <t>Nguyễn Thị Mỹ Ngọc</t>
  </si>
  <si>
    <t>01/05/2009</t>
  </si>
  <si>
    <t>Nguyễn Văn Nghé</t>
  </si>
  <si>
    <t>Danh Thị Lành</t>
  </si>
  <si>
    <t>Trương Văn Nguyên</t>
  </si>
  <si>
    <t>18/03/2009</t>
  </si>
  <si>
    <t>Trương Văn Thành</t>
  </si>
  <si>
    <t>0855014600</t>
  </si>
  <si>
    <t>Trần Thị Tuyết Nhanh</t>
  </si>
  <si>
    <t>09/05/2009</t>
  </si>
  <si>
    <t>0961602445</t>
  </si>
  <si>
    <t>Nguyễn Kim Dạng</t>
  </si>
  <si>
    <t>Trần Thanh Phong</t>
  </si>
  <si>
    <t>09/12/2009</t>
  </si>
  <si>
    <t>Trần Thanh Tuấn</t>
  </si>
  <si>
    <t>0393234997</t>
  </si>
  <si>
    <t>Lê Thị Mõi</t>
  </si>
  <si>
    <t>Nguyễn Ngọc Như Quỳnh</t>
  </si>
  <si>
    <t>13/06/2009</t>
  </si>
  <si>
    <t>0919141358</t>
  </si>
  <si>
    <t>Phan Thị Như Thúy</t>
  </si>
  <si>
    <t>0917283199</t>
  </si>
  <si>
    <t>Huỳnh Duy Tân</t>
  </si>
  <si>
    <t>03/12/2009</t>
  </si>
  <si>
    <t>Huỳnh Văn Hậu</t>
  </si>
  <si>
    <t>Phạm Thị Bé Vân</t>
  </si>
  <si>
    <t>Nguyễn Như Thảo</t>
  </si>
  <si>
    <t>15/03/2009</t>
  </si>
  <si>
    <t>Ngô kim Năm</t>
  </si>
  <si>
    <t>Danh Hoàng Thắng</t>
  </si>
  <si>
    <t>Danh Phin</t>
  </si>
  <si>
    <t>0343321437</t>
  </si>
  <si>
    <t>NGuyễn Thị Nga</t>
  </si>
  <si>
    <t>Trần Thị Thoản</t>
  </si>
  <si>
    <t>Trần Văn Tiền</t>
  </si>
  <si>
    <t>0329854807</t>
  </si>
  <si>
    <t>Huỳnh Bích Loan</t>
  </si>
  <si>
    <t>Bùi Thị Anh Thơ</t>
  </si>
  <si>
    <t>05/09/2009</t>
  </si>
  <si>
    <t>Bùi Văn Thơi</t>
  </si>
  <si>
    <t>0946779599</t>
  </si>
  <si>
    <t>Nguyễn Thị Phương</t>
  </si>
  <si>
    <t>Danh Thị Yến Thùy</t>
  </si>
  <si>
    <t>05/06/2009</t>
  </si>
  <si>
    <t>Danh Toàn</t>
  </si>
  <si>
    <t>0796972366</t>
  </si>
  <si>
    <t>Nguyễn Thị Phụng</t>
  </si>
  <si>
    <t>Phạm Thị Yến Trâm</t>
  </si>
  <si>
    <t>Phạm Văn Còn</t>
  </si>
  <si>
    <t>0842593749</t>
  </si>
  <si>
    <t>Trần Thị Chinh</t>
  </si>
  <si>
    <t>Danh Minh Tuấn</t>
  </si>
  <si>
    <t>16/12/2009</t>
  </si>
  <si>
    <t>0339605277</t>
  </si>
  <si>
    <t>Đỗ Thị Ánh Tuyền</t>
  </si>
  <si>
    <t>12/08/2009</t>
  </si>
  <si>
    <t>Đỗ Trung Thừa</t>
  </si>
  <si>
    <t>0932990659</t>
  </si>
  <si>
    <t>Trần Yến Duyên</t>
  </si>
  <si>
    <t>Vũ Ngọc Hoàng Uyên</t>
  </si>
  <si>
    <t>Vũ Thị Hiền</t>
  </si>
  <si>
    <t>0949972045</t>
  </si>
  <si>
    <t>Danh Tuấn Vinh</t>
  </si>
  <si>
    <t>15/06/2009</t>
  </si>
  <si>
    <t>Danh Nhọn</t>
  </si>
  <si>
    <t>0364408714</t>
  </si>
  <si>
    <t>Lê Thị Tuyết Nhung</t>
  </si>
  <si>
    <t>04/06/2009</t>
  </si>
  <si>
    <t>NguyểN Nhựt Hào</t>
  </si>
  <si>
    <t>Nguyễn Thành Đai</t>
  </si>
  <si>
    <t>Nguyễn Thị Anh Vy</t>
  </si>
  <si>
    <t>23/01/2007</t>
  </si>
  <si>
    <t>tổ 4, ấp Tàu Hơi A</t>
  </si>
  <si>
    <t>tổ 4, ấp Tàu Hơi A, Thạnh Trị</t>
  </si>
  <si>
    <t>tổ 4, Ấp Tàu Hơi A, Thanhj Trị, Tân Hiệp</t>
  </si>
  <si>
    <t>Nguyễn Thị THu Loan</t>
  </si>
  <si>
    <t>Nguyễn Huỳnh Minh Luân</t>
  </si>
  <si>
    <t>25/03/2008</t>
  </si>
  <si>
    <t>Tổ 2, Ấp Tàu Hơi A</t>
  </si>
  <si>
    <t>Ấp Tàu Hơi A, Thạnh Trị, Tân Hiệp, Kiên Giang</t>
  </si>
  <si>
    <t>Nguyễn Thị Thanh Phương</t>
  </si>
  <si>
    <t>05/01/2008</t>
  </si>
  <si>
    <t>Trịnh Bảo Yến</t>
  </si>
  <si>
    <t>21/12/2007</t>
  </si>
  <si>
    <t>Hòa Phú, Mong thọ, Châu Thành, Kiên Giang</t>
  </si>
  <si>
    <t>Trịnh quốc Tuấn</t>
  </si>
  <si>
    <t>Lê Thị Ngọc Nhi</t>
  </si>
  <si>
    <t>BV Đa Khoa An Giang</t>
  </si>
  <si>
    <t>Tổ 7, Tàu Hơi</t>
  </si>
  <si>
    <t>TP Hồ Chí Minh</t>
  </si>
  <si>
    <t>0973263316</t>
  </si>
  <si>
    <t>Tổ 7,  Đông Thọ B</t>
  </si>
  <si>
    <t>Tổ 3,  Tàu Hơi A</t>
  </si>
  <si>
    <t>Tổ 3,  Tàu Hơi A, Thạnh Trị, Tân Hiệp, Kiên Giang</t>
  </si>
  <si>
    <t>Tổ 6,  Đông Thọ A</t>
  </si>
  <si>
    <t>Tổ 5,  Đông Thọ B</t>
  </si>
  <si>
    <t>Tổ 11,  Thạnh Trị</t>
  </si>
  <si>
    <t>Trương Thị Diễm</t>
  </si>
  <si>
    <t>Trần Thị Thiên Kim</t>
  </si>
  <si>
    <t>30/07/2006</t>
  </si>
  <si>
    <t>Kiên Sơn, Kiên Bình, Kiên Lương, Kiên Giang</t>
  </si>
  <si>
    <t>Trần Văn Quới</t>
  </si>
  <si>
    <t>Trần Ngọc Trang</t>
  </si>
  <si>
    <t>Huỳnh Văn Quy</t>
  </si>
  <si>
    <t>Tổ 11, Kinh 8B</t>
  </si>
  <si>
    <t>Tổ 11, Kinh 8B, Thạnh Đông A, Tân Hiệp, Kiên Giang</t>
  </si>
  <si>
    <t>Danh Tuấn Hải</t>
  </si>
  <si>
    <t>14/12/2006</t>
  </si>
  <si>
    <t>Thành phố Hồ Chí Minh</t>
  </si>
  <si>
    <t>Huyện Bình Chánh</t>
  </si>
  <si>
    <t>X.Phong Phú</t>
  </si>
  <si>
    <t>Bệnh viện Từ Dũ - TPHCM</t>
  </si>
  <si>
    <t>Danh Săng</t>
  </si>
  <si>
    <t>công nhân</t>
  </si>
  <si>
    <t>Trần Thị Thu Hồng</t>
  </si>
  <si>
    <t>nội trợ</t>
  </si>
  <si>
    <t>0934084147</t>
  </si>
  <si>
    <t>PHÒNG GIÁO DỤC VÀ ĐÀO TÃO TÂN HIỆP</t>
  </si>
  <si>
    <t>THỐNG KÊ SĨ SỐ HỌC SINH ĐẦU NĂM HỌC 2020-2021</t>
  </si>
  <si>
    <t>THÔNG KÊ SĨ SỐ HỌC SINH THÁNG 5 NĂM HỌC: 2019-2020</t>
  </si>
  <si>
    <t>Vân</t>
  </si>
  <si>
    <t>Phước</t>
  </si>
  <si>
    <t>NĂM HỌC: 2020-2021</t>
  </si>
  <si>
    <t>DANH SÁCH HỌC SINH LỚP 6A (Năm học: 2020-2021)</t>
  </si>
  <si>
    <t>GVCN: Vũ Thị Bích Vân.  Tổng số học sinh: 39/19 nữ ( Trong đó dân tộc: 6/4)</t>
  </si>
  <si>
    <t>DANH SÁCH HỌC SINH LỚP 6B (Năm học: 2020-2021)</t>
  </si>
  <si>
    <t>DANH SÁCH HỌC SINH LỚP 6C (Năm học: 2020-2021)</t>
  </si>
  <si>
    <t>DANH SÁCH HỌC SINH LỚP 6D (Năm học: 2020-2021)</t>
  </si>
  <si>
    <t>GVCN: Nguyễn Thị Tuyến.  Tổng số học sinh: 39/20 nữ ( Trong đó dân tộc: 7/4)</t>
  </si>
  <si>
    <t>GVCN: Nguyễn Thị Huyền Trinh.  Tổng số học sinh: 38/19 nữ ( Trong đó dân tộc: 7/5)</t>
  </si>
  <si>
    <t>DANH SÁCH HỌC SINH LỚP 7A (Năm học: 2020-2021)</t>
  </si>
  <si>
    <t>Tổ 4, ấp Tàu Hơi A</t>
  </si>
  <si>
    <t>DANH SÁCH HỌC SINH LỚP 7B (Năm học: 2020-2021)</t>
  </si>
  <si>
    <t>GVCN: Nguyễn Thị Thu Huyền.  Tổng số học sinh: 43/14 nữ ( Trong đó dân tộc: 3/0)</t>
  </si>
  <si>
    <t>DANH SÁCH HỌC SINH LỚP 7C (Năm học: 2020-2021)</t>
  </si>
  <si>
    <t>GVCN: Lê Thị Bông.  Tổng số học sinh: 46/19 nữ ( Trong đó dân tộc: 6/2)</t>
  </si>
  <si>
    <t>GVCN: Nguyễn Thị Phương Uyên.  Tổng số học sinh: 43/21 nữ ( Trong đó dân tộc: 2/0)</t>
  </si>
  <si>
    <t>DANH SÁCH HỌC SINH LỚP 8A (Năm học: 2020-2021)</t>
  </si>
  <si>
    <t>GVCN: Trần Thị Thoa.  Tổng số học sinh: 21/11 nữ ( Trong đó dân tộc: 5/2)</t>
  </si>
  <si>
    <t>DANH SÁCH HỌC SINH LỚP 8B (Năm học: 2020-2021)</t>
  </si>
  <si>
    <t>GVCN: Hoàng Minh Sơn.  Tổng số học sinh: 30/15 nữ ( Trong đó dân tộc: 3/2)</t>
  </si>
  <si>
    <t>DANH SÁCH HỌC SINH LỚP 8C (Năm học: 2020-2021)</t>
  </si>
  <si>
    <t>Giống Riêng - Kiên Giang</t>
  </si>
  <si>
    <t>GVCN: Trần Văn Phước.  Tổng số học sinh: 30/15 nữ ( Trong đó dân tộc: 4/3)</t>
  </si>
  <si>
    <t>DANH SÁCH HỌC SINH LỚP 8D (Năm học: 2020-2021)</t>
  </si>
  <si>
    <t>DANH SÁCH HỌC SINH LỚP 8D</t>
  </si>
  <si>
    <t>DANH SÁCH HỌC SINH LỚP 9A (Năm học: 2020-2021)</t>
  </si>
  <si>
    <t>GVCN: Nguyễn Thị Cúc.  Tổng số học sinh: 30/14 nữ ( Trong đó dân tộc: 6/4)</t>
  </si>
  <si>
    <t>GVCN: Nguyễn Kim Bồng.  Tổng số học sinh: 28/14 nữ ( Trong đó dân tộc: 1/0)</t>
  </si>
  <si>
    <t>DANH SÁCH HỌC SINH LỚP 9B (Năm học: 2020-2021)</t>
  </si>
  <si>
    <t>GVCN: Nguyễn Hữu Mai Khanh.  Tổng số học sinh: 31/13 nữ ( Trong đó dân tộc: 8/3)</t>
  </si>
  <si>
    <t>DANH SÁCH HỌC SINH LỚP 9C (Năm học: 2020-2021)</t>
  </si>
  <si>
    <t>GVCN: Nguyễn Hữu Nhân.  Tổng số học sinh: 30/13 nữ ( Trong đó dân tộc: 1/0)</t>
  </si>
  <si>
    <t>GVCN: Phạm Quốc Thắng.  Tổng số học sinh: 37/20 nữ ( Trong đó dân tộc: 8/2)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</si>
  <si>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</si>
  <si>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</si>
  <si>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</si>
  <si>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</si>
  <si>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</si>
  <si>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</si>
  <si>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</si>
  <si>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</si>
  <si>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</si>
  <si>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</si>
  <si>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</si>
  <si>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</si>
  <si>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</si>
  <si>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</si>
  <si>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Lưu ban</t>
  </si>
  <si>
    <t>Trần Việt Hùng</t>
  </si>
  <si>
    <t>DANH SÁCH HỌC SINH LỚP 7C</t>
  </si>
  <si>
    <t>Nguyễn Thị Thu Loan</t>
  </si>
  <si>
    <t>Năm học 2020-2021</t>
  </si>
  <si>
    <t>Thạnh Trị, ngày 06 tháng 9 năm 2020</t>
  </si>
  <si>
    <t>Tuyển mới 152/226 trong đó DT 68/32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</si>
</sst>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dd\-mm\-yyyy"/>
  </numFmts>
  <fonts count="9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  <charset val="163"/>
    </font>
    <font>
      <sz val="14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2.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4"/>
      <color theme="1"/>
      <name val="Times New Roman"/>
      <family val="2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8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indexed="8"/>
      <name val="Times New Roman"/>
      <family val="2"/>
      <charset val="163"/>
    </font>
    <font>
      <sz val="11"/>
      <color indexed="8"/>
      <name val="Times New Roman"/>
      <family val="2"/>
      <charset val="163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4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2"/>
      <charset val="163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C00000"/>
      <name val="Times New Roman"/>
      <family val="1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4">
    <xf numFmtId="0" fontId="0" fillId="0" borderId="0" applyNumberFormat="0" applyFont="0" applyFill="0" applyBorder="0" applyAlignment="0" applyProtection="0"/>
    <xf numFmtId="0" fontId="4" fillId="2" borderId="0" applyFont="0" applyFill="0"/>
    <xf numFmtId="0" fontId="4" fillId="3" borderId="0" applyFont="0" applyFill="0"/>
    <xf numFmtId="0" fontId="4" fillId="4" borderId="0" applyFont="0" applyFill="0"/>
    <xf numFmtId="0" fontId="4" fillId="6" borderId="0" applyFont="0" applyFill="0"/>
    <xf numFmtId="0" fontId="4" fillId="7" borderId="0" applyFont="0" applyFill="0"/>
    <xf numFmtId="0" fontId="4" fillId="9" borderId="0" applyFont="0" applyFill="0"/>
    <xf numFmtId="0" fontId="4" fillId="10" borderId="0" applyFont="0" applyFill="0"/>
    <xf numFmtId="0" fontId="4" fillId="5" borderId="0" applyFont="0" applyFill="0"/>
    <xf numFmtId="0" fontId="4" fillId="8" borderId="0" applyFont="0" applyFill="0"/>
    <xf numFmtId="0" fontId="4" fillId="11" borderId="0" applyFont="0" applyFill="0"/>
    <xf numFmtId="0" fontId="5" fillId="12" borderId="0" applyFont="0" applyFill="0"/>
    <xf numFmtId="0" fontId="5" fillId="9" borderId="0" applyFont="0" applyFill="0"/>
    <xf numFmtId="0" fontId="5" fillId="10" borderId="0" applyFont="0" applyFill="0"/>
    <xf numFmtId="0" fontId="5" fillId="15" borderId="0" applyFont="0" applyFill="0"/>
    <xf numFmtId="0" fontId="5" fillId="16" borderId="0" applyFont="0" applyFill="0"/>
    <xf numFmtId="0" fontId="5" fillId="17" borderId="0" applyFont="0" applyFill="0"/>
    <xf numFmtId="0" fontId="5" fillId="18" borderId="0" applyFont="0" applyFill="0"/>
    <xf numFmtId="0" fontId="5" fillId="13" borderId="0" applyFont="0" applyFill="0"/>
    <xf numFmtId="0" fontId="5" fillId="14" borderId="0" applyFont="0" applyFill="0"/>
    <xf numFmtId="0" fontId="5" fillId="19" borderId="0" applyFont="0" applyFill="0"/>
    <xf numFmtId="0" fontId="6" fillId="3" borderId="0" applyFont="0" applyFill="0"/>
    <xf numFmtId="0" fontId="7" fillId="20" borderId="1" applyFont="0" applyFill="0" applyBorder="0"/>
    <xf numFmtId="0" fontId="8" fillId="21" borderId="2" applyFont="0" applyFill="0" applyBorder="0"/>
    <xf numFmtId="0" fontId="9" fillId="0" borderId="0" applyFont="0"/>
    <xf numFmtId="0" fontId="10" fillId="4" borderId="0" applyFont="0" applyFill="0"/>
    <xf numFmtId="0" fontId="11" fillId="0" borderId="3" applyFont="0" applyBorder="0"/>
    <xf numFmtId="0" fontId="12" fillId="0" borderId="4" applyFont="0" applyBorder="0"/>
    <xf numFmtId="0" fontId="13" fillId="0" borderId="5" applyFont="0" applyBorder="0"/>
    <xf numFmtId="0" fontId="13" fillId="0" borderId="0" applyFont="0"/>
    <xf numFmtId="0" fontId="14" fillId="7" borderId="1" applyFont="0" applyFill="0" applyBorder="0"/>
    <xf numFmtId="0" fontId="15" fillId="0" borderId="6" applyFont="0" applyBorder="0"/>
    <xf numFmtId="0" fontId="16" fillId="22" borderId="0" applyFont="0" applyFill="0"/>
    <xf numFmtId="0" fontId="2" fillId="0" borderId="0" applyNumberFormat="0" applyFont="0" applyFill="0" applyBorder="0" applyAlignment="0" applyProtection="0"/>
    <xf numFmtId="0" fontId="61" fillId="0" borderId="0"/>
    <xf numFmtId="0" fontId="62" fillId="0" borderId="0"/>
    <xf numFmtId="0" fontId="73" fillId="0" borderId="0"/>
    <xf numFmtId="0" fontId="1" fillId="0" borderId="0"/>
    <xf numFmtId="0" fontId="2" fillId="23" borderId="7" applyFill="0" applyBorder="0"/>
    <xf numFmtId="0" fontId="17" fillId="20" borderId="8" applyFont="0" applyFill="0" applyBorder="0"/>
    <xf numFmtId="0" fontId="37" fillId="24" borderId="9">
      <alignment horizontal="center" vertical="center" wrapText="1"/>
      <protection locked="0"/>
    </xf>
    <xf numFmtId="0" fontId="30" fillId="25" borderId="9">
      <alignment horizontal="center" vertical="center"/>
      <protection locked="0"/>
    </xf>
    <xf numFmtId="0" fontId="63" fillId="25" borderId="9">
      <alignment horizontal="center" vertical="center"/>
      <protection locked="0"/>
    </xf>
    <xf numFmtId="0" fontId="29" fillId="25" borderId="9">
      <alignment horizontal="center" vertical="center"/>
      <protection locked="0"/>
    </xf>
    <xf numFmtId="0" fontId="30" fillId="25" borderId="9">
      <alignment horizontal="left" vertical="center"/>
      <protection locked="0"/>
    </xf>
    <xf numFmtId="0" fontId="63" fillId="25" borderId="9">
      <alignment horizontal="left" vertical="center"/>
      <protection locked="0"/>
    </xf>
    <xf numFmtId="0" fontId="29" fillId="25" borderId="9">
      <alignment horizontal="left" vertical="center"/>
      <protection locked="0"/>
    </xf>
    <xf numFmtId="0" fontId="18" fillId="0" borderId="0" applyFont="0"/>
    <xf numFmtId="0" fontId="19" fillId="0" borderId="10" applyFont="0" applyBorder="0"/>
    <xf numFmtId="0" fontId="20" fillId="0" borderId="0" applyFont="0"/>
    <xf numFmtId="42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</cellStyleXfs>
  <cellXfs count="534">
    <xf numFmtId="0" fontId="0" fillId="0" borderId="0" xfId="0"/>
    <xf numFmtId="0" fontId="22" fillId="0" borderId="0" xfId="0" applyFont="1"/>
    <xf numFmtId="49" fontId="25" fillId="0" borderId="0" xfId="0" applyNumberFormat="1" applyFont="1"/>
    <xf numFmtId="1" fontId="26" fillId="0" borderId="0" xfId="0" applyNumberFormat="1" applyFont="1" applyAlignment="1"/>
    <xf numFmtId="49" fontId="27" fillId="0" borderId="0" xfId="0" applyNumberFormat="1" applyFont="1" applyAlignment="1"/>
    <xf numFmtId="1" fontId="27" fillId="0" borderId="0" xfId="0" applyNumberFormat="1" applyFont="1" applyAlignment="1"/>
    <xf numFmtId="49" fontId="26" fillId="0" borderId="11" xfId="0" applyNumberFormat="1" applyFont="1" applyBorder="1" applyAlignment="1"/>
    <xf numFmtId="1" fontId="26" fillId="0" borderId="0" xfId="0" applyNumberFormat="1" applyFont="1" applyBorder="1" applyAlignment="1"/>
    <xf numFmtId="49" fontId="26" fillId="0" borderId="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0" fontId="28" fillId="0" borderId="0" xfId="0" applyFont="1"/>
    <xf numFmtId="49" fontId="24" fillId="0" borderId="0" xfId="0" applyNumberFormat="1" applyFont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/>
    </xf>
    <xf numFmtId="0" fontId="29" fillId="25" borderId="12" xfId="44" applyNumberFormat="1" applyFont="1" applyFill="1" applyBorder="1" applyAlignment="1" applyProtection="1">
      <alignment horizontal="left" vertical="center"/>
      <protection locked="0"/>
    </xf>
    <xf numFmtId="0" fontId="29" fillId="25" borderId="12" xfId="41" applyNumberFormat="1" applyFont="1" applyFill="1" applyBorder="1" applyAlignment="1" applyProtection="1">
      <alignment horizontal="center" vertical="center"/>
      <protection locked="0"/>
    </xf>
    <xf numFmtId="0" fontId="29" fillId="25" borderId="12" xfId="44" applyNumberFormat="1" applyFont="1" applyFill="1" applyBorder="1" applyAlignment="1" applyProtection="1">
      <alignment horizontal="center" vertical="center"/>
      <protection locked="0"/>
    </xf>
    <xf numFmtId="1" fontId="31" fillId="0" borderId="0" xfId="0" applyNumberFormat="1" applyFont="1"/>
    <xf numFmtId="49" fontId="31" fillId="0" borderId="0" xfId="0" applyNumberFormat="1" applyFont="1"/>
    <xf numFmtId="49" fontId="25" fillId="0" borderId="13" xfId="0" applyNumberFormat="1" applyFont="1" applyBorder="1" applyAlignment="1">
      <alignment horizontal="center"/>
    </xf>
    <xf numFmtId="0" fontId="29" fillId="25" borderId="13" xfId="44" applyNumberFormat="1" applyFont="1" applyFill="1" applyBorder="1" applyAlignment="1" applyProtection="1">
      <alignment horizontal="left" vertical="center"/>
      <protection locked="0"/>
    </xf>
    <xf numFmtId="0" fontId="29" fillId="25" borderId="13" xfId="41" applyNumberFormat="1" applyFont="1" applyFill="1" applyBorder="1" applyAlignment="1" applyProtection="1">
      <alignment horizontal="center" vertical="center"/>
      <protection locked="0"/>
    </xf>
    <xf numFmtId="2" fontId="29" fillId="25" borderId="13" xfId="41" applyNumberFormat="1" applyFont="1" applyFill="1" applyBorder="1" applyAlignment="1" applyProtection="1">
      <alignment horizontal="center" vertical="center"/>
      <protection locked="0"/>
    </xf>
    <xf numFmtId="0" fontId="29" fillId="25" borderId="13" xfId="44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/>
    <xf numFmtId="49" fontId="33" fillId="0" borderId="0" xfId="0" applyNumberFormat="1" applyFont="1"/>
    <xf numFmtId="49" fontId="34" fillId="0" borderId="0" xfId="0" applyNumberFormat="1" applyFont="1"/>
    <xf numFmtId="49" fontId="25" fillId="0" borderId="14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right"/>
    </xf>
    <xf numFmtId="1" fontId="31" fillId="0" borderId="0" xfId="0" applyNumberFormat="1" applyFont="1" applyAlignment="1">
      <alignment horizontal="right"/>
    </xf>
    <xf numFmtId="49" fontId="25" fillId="0" borderId="0" xfId="0" applyNumberFormat="1" applyFont="1" applyBorder="1"/>
    <xf numFmtId="0" fontId="25" fillId="0" borderId="0" xfId="0" applyNumberFormat="1" applyFont="1" applyBorder="1"/>
    <xf numFmtId="1" fontId="25" fillId="0" borderId="0" xfId="0" applyNumberFormat="1" applyFont="1" applyBorder="1"/>
    <xf numFmtId="49" fontId="31" fillId="0" borderId="0" xfId="0" applyNumberFormat="1" applyFont="1" applyBorder="1"/>
    <xf numFmtId="1" fontId="27" fillId="0" borderId="0" xfId="0" applyNumberFormat="1" applyFont="1" applyBorder="1" applyAlignment="1"/>
    <xf numFmtId="49" fontId="25" fillId="0" borderId="0" xfId="37" applyNumberFormat="1" applyFont="1"/>
    <xf numFmtId="49" fontId="24" fillId="0" borderId="0" xfId="37" applyNumberFormat="1" applyFont="1" applyAlignment="1">
      <alignment horizontal="center" vertical="center" wrapText="1"/>
    </xf>
    <xf numFmtId="49" fontId="25" fillId="0" borderId="12" xfId="37" applyNumberFormat="1" applyFont="1" applyBorder="1" applyAlignment="1">
      <alignment horizontal="center"/>
    </xf>
    <xf numFmtId="49" fontId="31" fillId="0" borderId="0" xfId="37" applyNumberFormat="1" applyFont="1"/>
    <xf numFmtId="49" fontId="25" fillId="0" borderId="13" xfId="37" applyNumberFormat="1" applyFont="1" applyBorder="1" applyAlignment="1">
      <alignment horizontal="center"/>
    </xf>
    <xf numFmtId="49" fontId="25" fillId="0" borderId="13" xfId="37" applyNumberFormat="1" applyFont="1" applyBorder="1"/>
    <xf numFmtId="49" fontId="25" fillId="0" borderId="14" xfId="37" applyNumberFormat="1" applyFont="1" applyBorder="1" applyAlignment="1">
      <alignment horizontal="center"/>
    </xf>
    <xf numFmtId="49" fontId="25" fillId="0" borderId="14" xfId="37" applyNumberFormat="1" applyFont="1" applyBorder="1"/>
    <xf numFmtId="0" fontId="3" fillId="0" borderId="0" xfId="37" applyFont="1" applyBorder="1"/>
    <xf numFmtId="49" fontId="23" fillId="0" borderId="9" xfId="37" applyNumberFormat="1" applyFont="1" applyBorder="1" applyAlignment="1">
      <alignment horizontal="center" vertical="center" wrapText="1"/>
    </xf>
    <xf numFmtId="49" fontId="24" fillId="0" borderId="0" xfId="37" applyNumberFormat="1" applyFont="1" applyBorder="1" applyAlignment="1">
      <alignment horizontal="center" vertical="center" wrapText="1"/>
    </xf>
    <xf numFmtId="49" fontId="24" fillId="0" borderId="22" xfId="37" applyNumberFormat="1" applyFont="1" applyBorder="1" applyAlignment="1">
      <alignment horizontal="center" vertical="center" wrapText="1"/>
    </xf>
    <xf numFmtId="0" fontId="43" fillId="25" borderId="12" xfId="44" applyNumberFormat="1" applyFont="1" applyFill="1" applyBorder="1" applyAlignment="1" applyProtection="1">
      <alignment horizontal="left" vertical="center"/>
      <protection locked="0"/>
    </xf>
    <xf numFmtId="49" fontId="25" fillId="0" borderId="12" xfId="37" applyNumberFormat="1" applyFont="1" applyBorder="1"/>
    <xf numFmtId="0" fontId="43" fillId="25" borderId="13" xfId="44" applyNumberFormat="1" applyFont="1" applyFill="1" applyBorder="1" applyAlignment="1" applyProtection="1">
      <alignment horizontal="left" vertical="center"/>
      <protection locked="0"/>
    </xf>
    <xf numFmtId="0" fontId="3" fillId="0" borderId="23" xfId="37" applyFont="1" applyBorder="1"/>
    <xf numFmtId="0" fontId="3" fillId="0" borderId="24" xfId="37" applyFont="1" applyBorder="1"/>
    <xf numFmtId="0" fontId="3" fillId="0" borderId="25" xfId="37" applyFont="1" applyBorder="1"/>
    <xf numFmtId="0" fontId="3" fillId="0" borderId="26" xfId="37" applyFont="1" applyBorder="1"/>
    <xf numFmtId="0" fontId="3" fillId="0" borderId="27" xfId="37" applyFont="1" applyBorder="1"/>
    <xf numFmtId="0" fontId="3" fillId="0" borderId="28" xfId="37" applyFont="1" applyBorder="1"/>
    <xf numFmtId="0" fontId="3" fillId="26" borderId="9" xfId="37" applyFont="1" applyFill="1" applyBorder="1"/>
    <xf numFmtId="49" fontId="25" fillId="26" borderId="9" xfId="37" applyNumberFormat="1" applyFont="1" applyFill="1" applyBorder="1"/>
    <xf numFmtId="3" fontId="25" fillId="0" borderId="0" xfId="37" applyNumberFormat="1" applyFont="1"/>
    <xf numFmtId="49" fontId="22" fillId="0" borderId="0" xfId="37" applyNumberFormat="1" applyFont="1" applyBorder="1" applyAlignment="1">
      <alignment horizontal="center"/>
    </xf>
    <xf numFmtId="49" fontId="31" fillId="0" borderId="0" xfId="37" applyNumberFormat="1" applyFont="1" applyBorder="1"/>
    <xf numFmtId="49" fontId="22" fillId="0" borderId="0" xfId="37" applyNumberFormat="1" applyFont="1" applyBorder="1"/>
    <xf numFmtId="49" fontId="22" fillId="0" borderId="0" xfId="37" applyNumberFormat="1" applyFont="1"/>
    <xf numFmtId="49" fontId="26" fillId="0" borderId="0" xfId="37" applyNumberFormat="1" applyFont="1" applyBorder="1" applyAlignment="1">
      <alignment vertical="center" wrapText="1"/>
    </xf>
    <xf numFmtId="49" fontId="25" fillId="0" borderId="0" xfId="37" applyNumberFormat="1" applyFont="1" applyBorder="1" applyAlignment="1">
      <alignment vertical="center" wrapText="1"/>
    </xf>
    <xf numFmtId="49" fontId="25" fillId="0" borderId="0" xfId="37" applyNumberFormat="1" applyFont="1" applyBorder="1"/>
    <xf numFmtId="0" fontId="43" fillId="0" borderId="13" xfId="44" applyNumberFormat="1" applyFont="1" applyFill="1" applyBorder="1" applyAlignment="1" applyProtection="1">
      <alignment horizontal="left" vertical="center"/>
      <protection locked="0"/>
    </xf>
    <xf numFmtId="49" fontId="31" fillId="0" borderId="13" xfId="37" applyNumberFormat="1" applyFont="1" applyBorder="1"/>
    <xf numFmtId="3" fontId="25" fillId="0" borderId="23" xfId="37" applyNumberFormat="1" applyFont="1" applyBorder="1"/>
    <xf numFmtId="3" fontId="25" fillId="0" borderId="29" xfId="37" applyNumberFormat="1" applyFont="1" applyBorder="1"/>
    <xf numFmtId="49" fontId="25" fillId="0" borderId="24" xfId="37" applyNumberFormat="1" applyFont="1" applyBorder="1"/>
    <xf numFmtId="3" fontId="25" fillId="0" borderId="25" xfId="37" applyNumberFormat="1" applyFont="1" applyBorder="1"/>
    <xf numFmtId="3" fontId="25" fillId="0" borderId="0" xfId="37" applyNumberFormat="1" applyFont="1" applyBorder="1"/>
    <xf numFmtId="49" fontId="25" fillId="0" borderId="26" xfId="37" applyNumberFormat="1" applyFont="1" applyBorder="1"/>
    <xf numFmtId="3" fontId="26" fillId="0" borderId="22" xfId="37" applyNumberFormat="1" applyFont="1" applyBorder="1"/>
    <xf numFmtId="3" fontId="26" fillId="0" borderId="30" xfId="37" applyNumberFormat="1" applyFont="1" applyBorder="1" applyAlignment="1">
      <alignment horizontal="right"/>
    </xf>
    <xf numFmtId="49" fontId="26" fillId="0" borderId="22" xfId="37" applyNumberFormat="1" applyFont="1" applyBorder="1" applyAlignment="1">
      <alignment horizontal="right"/>
    </xf>
    <xf numFmtId="3" fontId="26" fillId="0" borderId="31" xfId="37" applyNumberFormat="1" applyFont="1" applyBorder="1"/>
    <xf numFmtId="3" fontId="26" fillId="0" borderId="26" xfId="37" applyNumberFormat="1" applyFont="1" applyBorder="1"/>
    <xf numFmtId="3" fontId="23" fillId="0" borderId="27" xfId="37" applyNumberFormat="1" applyFont="1" applyBorder="1" applyAlignment="1"/>
    <xf numFmtId="1" fontId="26" fillId="0" borderId="11" xfId="37" applyNumberFormat="1" applyFont="1" applyBorder="1"/>
    <xf numFmtId="49" fontId="25" fillId="0" borderId="28" xfId="37" applyNumberFormat="1" applyFont="1" applyBorder="1"/>
    <xf numFmtId="49" fontId="27" fillId="0" borderId="0" xfId="0" applyNumberFormat="1" applyFont="1" applyBorder="1" applyAlignment="1">
      <alignment horizontal="center"/>
    </xf>
    <xf numFmtId="49" fontId="27" fillId="0" borderId="9" xfId="0" applyNumberFormat="1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/>
    </xf>
    <xf numFmtId="0" fontId="45" fillId="25" borderId="12" xfId="44" applyNumberFormat="1" applyFont="1" applyFill="1" applyBorder="1" applyAlignment="1" applyProtection="1">
      <alignment horizontal="left" vertical="center"/>
      <protection locked="0"/>
    </xf>
    <xf numFmtId="0" fontId="45" fillId="25" borderId="12" xfId="41" applyNumberFormat="1" applyFont="1" applyFill="1" applyBorder="1" applyAlignment="1" applyProtection="1">
      <alignment horizontal="center" vertical="center"/>
      <protection locked="0"/>
    </xf>
    <xf numFmtId="3" fontId="45" fillId="25" borderId="12" xfId="41" applyNumberFormat="1" applyFont="1" applyFill="1" applyBorder="1" applyAlignment="1" applyProtection="1">
      <alignment horizontal="center" vertical="center"/>
      <protection locked="0"/>
    </xf>
    <xf numFmtId="0" fontId="45" fillId="25" borderId="12" xfId="44" applyNumberFormat="1" applyFont="1" applyFill="1" applyBorder="1" applyAlignment="1" applyProtection="1">
      <alignment horizontal="center" vertical="center"/>
      <protection locked="0"/>
    </xf>
    <xf numFmtId="49" fontId="38" fillId="0" borderId="13" xfId="0" applyNumberFormat="1" applyFont="1" applyBorder="1" applyAlignment="1">
      <alignment horizontal="center"/>
    </xf>
    <xf numFmtId="0" fontId="45" fillId="25" borderId="13" xfId="44" applyNumberFormat="1" applyFont="1" applyFill="1" applyBorder="1" applyAlignment="1" applyProtection="1">
      <alignment horizontal="left" vertical="center"/>
      <protection locked="0"/>
    </xf>
    <xf numFmtId="0" fontId="45" fillId="25" borderId="13" xfId="41" applyNumberFormat="1" applyFont="1" applyFill="1" applyBorder="1" applyAlignment="1" applyProtection="1">
      <alignment horizontal="center" vertical="center"/>
      <protection locked="0"/>
    </xf>
    <xf numFmtId="3" fontId="45" fillId="25" borderId="13" xfId="41" applyNumberFormat="1" applyFont="1" applyFill="1" applyBorder="1" applyAlignment="1" applyProtection="1">
      <alignment horizontal="center" vertical="center"/>
      <protection locked="0"/>
    </xf>
    <xf numFmtId="0" fontId="45" fillId="25" borderId="13" xfId="44" applyNumberFormat="1" applyFont="1" applyFill="1" applyBorder="1" applyAlignment="1" applyProtection="1">
      <alignment horizontal="center" vertical="center"/>
      <protection locked="0"/>
    </xf>
    <xf numFmtId="0" fontId="38" fillId="0" borderId="32" xfId="0" applyFont="1" applyBorder="1" applyAlignment="1">
      <alignment horizontal="center"/>
    </xf>
    <xf numFmtId="49" fontId="38" fillId="0" borderId="33" xfId="0" applyNumberFormat="1" applyFont="1" applyBorder="1" applyAlignment="1">
      <alignment horizontal="center"/>
    </xf>
    <xf numFmtId="0" fontId="45" fillId="25" borderId="33" xfId="44" applyNumberFormat="1" applyFont="1" applyFill="1" applyBorder="1" applyAlignment="1" applyProtection="1">
      <alignment horizontal="left" vertical="center"/>
      <protection locked="0"/>
    </xf>
    <xf numFmtId="0" fontId="38" fillId="0" borderId="34" xfId="0" applyFont="1" applyBorder="1" applyAlignment="1">
      <alignment horizontal="center"/>
    </xf>
    <xf numFmtId="0" fontId="45" fillId="25" borderId="33" xfId="41" applyNumberFormat="1" applyFont="1" applyFill="1" applyBorder="1" applyAlignment="1" applyProtection="1">
      <alignment horizontal="center" vertical="center"/>
      <protection locked="0"/>
    </xf>
    <xf numFmtId="3" fontId="45" fillId="25" borderId="33" xfId="41" applyNumberFormat="1" applyFont="1" applyFill="1" applyBorder="1" applyAlignment="1" applyProtection="1">
      <alignment horizontal="center" vertical="center"/>
      <protection locked="0"/>
    </xf>
    <xf numFmtId="0" fontId="45" fillId="25" borderId="33" xfId="44" applyNumberFormat="1" applyFont="1" applyFill="1" applyBorder="1" applyAlignment="1" applyProtection="1">
      <alignment horizontal="center" vertical="center"/>
      <protection locked="0"/>
    </xf>
    <xf numFmtId="49" fontId="38" fillId="0" borderId="9" xfId="0" applyNumberFormat="1" applyFont="1" applyBorder="1" applyAlignment="1">
      <alignment horizontal="center"/>
    </xf>
    <xf numFmtId="3" fontId="27" fillId="0" borderId="9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right"/>
    </xf>
    <xf numFmtId="0" fontId="44" fillId="0" borderId="0" xfId="37" applyFont="1"/>
    <xf numFmtId="0" fontId="26" fillId="0" borderId="9" xfId="37" applyFont="1" applyBorder="1" applyAlignment="1">
      <alignment horizontal="center" vertical="center" wrapText="1"/>
    </xf>
    <xf numFmtId="0" fontId="26" fillId="0" borderId="0" xfId="37" applyFont="1" applyAlignment="1">
      <alignment horizontal="center" vertical="center" wrapText="1"/>
    </xf>
    <xf numFmtId="0" fontId="25" fillId="0" borderId="9" xfId="37" applyFont="1" applyBorder="1" applyAlignment="1">
      <alignment horizontal="center" vertical="center" wrapText="1"/>
    </xf>
    <xf numFmtId="0" fontId="25" fillId="0" borderId="9" xfId="37" applyFont="1" applyBorder="1" applyAlignment="1">
      <alignment horizontal="left" vertical="center" wrapText="1"/>
    </xf>
    <xf numFmtId="0" fontId="42" fillId="0" borderId="0" xfId="37" applyFont="1" applyAlignment="1">
      <alignment horizontal="center" vertical="center" wrapText="1"/>
    </xf>
    <xf numFmtId="0" fontId="34" fillId="0" borderId="9" xfId="37" applyFont="1" applyBorder="1" applyAlignment="1">
      <alignment horizontal="center" vertical="center" wrapText="1"/>
    </xf>
    <xf numFmtId="0" fontId="34" fillId="0" borderId="9" xfId="37" applyFont="1" applyBorder="1" applyAlignment="1">
      <alignment horizontal="left" vertical="center" wrapText="1"/>
    </xf>
    <xf numFmtId="0" fontId="44" fillId="0" borderId="0" xfId="37" applyFont="1" applyBorder="1" applyAlignment="1">
      <alignment horizontal="center" vertical="center" wrapText="1"/>
    </xf>
    <xf numFmtId="0" fontId="44" fillId="0" borderId="0" xfId="37" applyFont="1" applyFill="1" applyBorder="1" applyAlignment="1">
      <alignment horizontal="center" vertical="center" wrapText="1"/>
    </xf>
    <xf numFmtId="0" fontId="44" fillId="0" borderId="0" xfId="37" applyFont="1" applyFill="1" applyBorder="1" applyAlignment="1">
      <alignment horizontal="left" vertical="center" wrapText="1"/>
    </xf>
    <xf numFmtId="0" fontId="25" fillId="0" borderId="0" xfId="37" applyFont="1" applyFill="1" applyBorder="1" applyAlignment="1">
      <alignment horizontal="center" vertical="center" wrapText="1"/>
    </xf>
    <xf numFmtId="0" fontId="25" fillId="0" borderId="0" xfId="37" applyFont="1" applyBorder="1" applyAlignment="1">
      <alignment horizontal="center" vertical="center" wrapText="1"/>
    </xf>
    <xf numFmtId="0" fontId="44" fillId="0" borderId="0" xfId="37" applyFont="1" applyAlignment="1">
      <alignment horizontal="center" vertical="center" wrapText="1"/>
    </xf>
    <xf numFmtId="0" fontId="42" fillId="0" borderId="0" xfId="37" applyFont="1" applyFill="1" applyBorder="1" applyAlignment="1">
      <alignment horizontal="center" vertical="center" wrapText="1"/>
    </xf>
    <xf numFmtId="0" fontId="42" fillId="0" borderId="0" xfId="37" applyFont="1" applyBorder="1" applyAlignment="1">
      <alignment horizontal="center"/>
    </xf>
    <xf numFmtId="0" fontId="50" fillId="0" borderId="9" xfId="37" applyFont="1" applyFill="1" applyBorder="1" applyAlignment="1">
      <alignment horizontal="center" vertical="center" wrapText="1"/>
    </xf>
    <xf numFmtId="0" fontId="29" fillId="0" borderId="9" xfId="37" applyFont="1" applyFill="1" applyBorder="1" applyAlignment="1">
      <alignment horizontal="center" vertical="center" wrapText="1"/>
    </xf>
    <xf numFmtId="0" fontId="29" fillId="0" borderId="9" xfId="37" applyFont="1" applyFill="1" applyBorder="1" applyAlignment="1">
      <alignment horizontal="left" vertical="center" wrapText="1"/>
    </xf>
    <xf numFmtId="0" fontId="29" fillId="0" borderId="9" xfId="41" applyNumberFormat="1" applyFont="1" applyFill="1" applyBorder="1" applyAlignment="1" applyProtection="1">
      <alignment horizontal="center" vertical="center"/>
      <protection locked="0"/>
    </xf>
    <xf numFmtId="164" fontId="29" fillId="0" borderId="9" xfId="37" applyNumberFormat="1" applyFont="1" applyFill="1" applyBorder="1" applyAlignment="1">
      <alignment horizontal="right" vertical="center" wrapText="1"/>
    </xf>
    <xf numFmtId="0" fontId="29" fillId="0" borderId="9" xfId="37" applyFont="1" applyFill="1" applyBorder="1" applyAlignment="1">
      <alignment horizontal="left" wrapText="1"/>
    </xf>
    <xf numFmtId="49" fontId="29" fillId="0" borderId="9" xfId="37" applyNumberFormat="1" applyFont="1" applyFill="1" applyBorder="1" applyAlignment="1">
      <alignment horizontal="left" vertical="center" wrapText="1"/>
    </xf>
    <xf numFmtId="14" fontId="35" fillId="0" borderId="9" xfId="37" applyNumberFormat="1" applyFont="1" applyFill="1" applyBorder="1" applyAlignment="1">
      <alignment horizontal="center" vertical="center" wrapText="1"/>
    </xf>
    <xf numFmtId="0" fontId="29" fillId="0" borderId="9" xfId="37" applyFont="1" applyFill="1" applyBorder="1" applyAlignment="1">
      <alignment horizontal="right" wrapText="1"/>
    </xf>
    <xf numFmtId="0" fontId="29" fillId="0" borderId="9" xfId="37" applyFont="1" applyFill="1" applyBorder="1" applyAlignment="1">
      <alignment wrapText="1"/>
    </xf>
    <xf numFmtId="0" fontId="29" fillId="0" borderId="9" xfId="44" applyNumberFormat="1" applyFont="1" applyFill="1" applyBorder="1" applyAlignment="1" applyProtection="1">
      <alignment horizontal="left" vertical="center"/>
      <protection locked="0"/>
    </xf>
    <xf numFmtId="14" fontId="29" fillId="0" borderId="9" xfId="41" applyNumberFormat="1" applyFont="1" applyFill="1" applyBorder="1" applyAlignment="1" applyProtection="1">
      <alignment horizontal="center" vertical="center"/>
      <protection locked="0"/>
    </xf>
    <xf numFmtId="2" fontId="29" fillId="0" borderId="9" xfId="37" applyNumberFormat="1" applyFont="1" applyFill="1" applyBorder="1" applyAlignment="1">
      <alignment horizontal="left" vertical="center" wrapText="1"/>
    </xf>
    <xf numFmtId="0" fontId="48" fillId="0" borderId="9" xfId="37" applyFont="1" applyFill="1" applyBorder="1" applyAlignment="1">
      <alignment horizontal="center" vertical="center" wrapText="1"/>
    </xf>
    <xf numFmtId="0" fontId="48" fillId="0" borderId="9" xfId="37" applyFont="1" applyFill="1" applyBorder="1" applyAlignment="1">
      <alignment horizontal="left" vertical="center" wrapText="1"/>
    </xf>
    <xf numFmtId="14" fontId="51" fillId="0" borderId="9" xfId="37" applyNumberFormat="1" applyFont="1" applyFill="1" applyBorder="1" applyAlignment="1">
      <alignment horizontal="right" vertical="center" wrapText="1"/>
    </xf>
    <xf numFmtId="0" fontId="48" fillId="0" borderId="9" xfId="37" applyFont="1" applyFill="1" applyBorder="1" applyAlignment="1">
      <alignment horizontal="right" wrapText="1"/>
    </xf>
    <xf numFmtId="0" fontId="48" fillId="0" borderId="9" xfId="37" applyFont="1" applyFill="1" applyBorder="1" applyAlignment="1">
      <alignment wrapText="1"/>
    </xf>
    <xf numFmtId="0" fontId="29" fillId="0" borderId="9" xfId="37" applyFont="1" applyFill="1" applyBorder="1" applyAlignment="1">
      <alignment vertical="center" wrapText="1"/>
    </xf>
    <xf numFmtId="0" fontId="29" fillId="0" borderId="9" xfId="44" applyNumberFormat="1" applyFont="1" applyFill="1" applyBorder="1" applyAlignment="1" applyProtection="1">
      <alignment vertical="center"/>
      <protection locked="0"/>
    </xf>
    <xf numFmtId="0" fontId="44" fillId="27" borderId="9" xfId="37" applyFont="1" applyFill="1" applyBorder="1" applyAlignment="1">
      <alignment horizontal="center" vertical="center" wrapText="1"/>
    </xf>
    <xf numFmtId="0" fontId="26" fillId="27" borderId="9" xfId="37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vertical="center" wrapText="1"/>
    </xf>
    <xf numFmtId="0" fontId="3" fillId="26" borderId="0" xfId="37" applyFont="1" applyFill="1" applyBorder="1"/>
    <xf numFmtId="49" fontId="25" fillId="26" borderId="0" xfId="37" applyNumberFormat="1" applyFont="1" applyFill="1" applyBorder="1"/>
    <xf numFmtId="49" fontId="54" fillId="0" borderId="0" xfId="0" applyNumberFormat="1" applyFont="1"/>
    <xf numFmtId="49" fontId="24" fillId="0" borderId="0" xfId="0" applyNumberFormat="1" applyFont="1"/>
    <xf numFmtId="0" fontId="24" fillId="27" borderId="9" xfId="37" applyFont="1" applyFill="1" applyBorder="1" applyAlignment="1">
      <alignment horizontal="center" vertical="center" wrapText="1"/>
    </xf>
    <xf numFmtId="0" fontId="56" fillId="28" borderId="9" xfId="37" applyFont="1" applyFill="1" applyBorder="1" applyAlignment="1">
      <alignment horizontal="center" vertical="center" wrapText="1"/>
    </xf>
    <xf numFmtId="0" fontId="31" fillId="0" borderId="9" xfId="37" applyFont="1" applyBorder="1" applyAlignment="1">
      <alignment horizontal="center" vertical="center" wrapText="1"/>
    </xf>
    <xf numFmtId="0" fontId="31" fillId="0" borderId="9" xfId="37" applyFont="1" applyBorder="1" applyAlignment="1">
      <alignment horizontal="left" vertical="center" wrapText="1"/>
    </xf>
    <xf numFmtId="0" fontId="42" fillId="0" borderId="9" xfId="37" applyFont="1" applyBorder="1" applyAlignment="1">
      <alignment horizontal="center" vertical="center" wrapText="1"/>
    </xf>
    <xf numFmtId="0" fontId="29" fillId="25" borderId="9" xfId="41" applyNumberFormat="1" applyFont="1" applyFill="1" applyBorder="1" applyAlignment="1" applyProtection="1">
      <alignment horizontal="center" vertical="center"/>
      <protection locked="0"/>
    </xf>
    <xf numFmtId="0" fontId="57" fillId="0" borderId="9" xfId="37" applyFont="1" applyBorder="1" applyAlignment="1">
      <alignment horizontal="center" vertical="center" wrapText="1"/>
    </xf>
    <xf numFmtId="0" fontId="58" fillId="0" borderId="9" xfId="37" applyFont="1" applyBorder="1" applyAlignment="1">
      <alignment horizontal="center" vertical="center" wrapText="1"/>
    </xf>
    <xf numFmtId="0" fontId="57" fillId="0" borderId="9" xfId="37" applyFont="1" applyBorder="1" applyAlignment="1">
      <alignment horizontal="left" vertical="center" wrapText="1"/>
    </xf>
    <xf numFmtId="164" fontId="58" fillId="0" borderId="9" xfId="37" applyNumberFormat="1" applyFont="1" applyBorder="1" applyAlignment="1">
      <alignment horizontal="right" vertical="center" wrapText="1"/>
    </xf>
    <xf numFmtId="0" fontId="57" fillId="0" borderId="9" xfId="37" applyFont="1" applyBorder="1" applyAlignment="1">
      <alignment horizontal="left" wrapText="1"/>
    </xf>
    <xf numFmtId="164" fontId="34" fillId="0" borderId="42" xfId="37" applyNumberFormat="1" applyFont="1" applyBorder="1" applyAlignment="1">
      <alignment horizontal="right" vertical="center" wrapText="1"/>
    </xf>
    <xf numFmtId="0" fontId="28" fillId="0" borderId="0" xfId="37" applyFont="1" applyAlignment="1">
      <alignment horizontal="center" vertical="center" wrapText="1"/>
    </xf>
    <xf numFmtId="0" fontId="28" fillId="0" borderId="31" xfId="37" applyFont="1" applyBorder="1" applyAlignment="1">
      <alignment horizontal="center" vertical="center" wrapText="1"/>
    </xf>
    <xf numFmtId="0" fontId="28" fillId="0" borderId="42" xfId="37" applyFont="1" applyBorder="1" applyAlignment="1">
      <alignment horizontal="left" wrapText="1"/>
    </xf>
    <xf numFmtId="0" fontId="28" fillId="0" borderId="31" xfId="37" applyFont="1" applyBorder="1" applyAlignment="1">
      <alignment horizontal="left" vertical="center" wrapText="1"/>
    </xf>
    <xf numFmtId="0" fontId="47" fillId="0" borderId="0" xfId="37" applyFont="1" applyFill="1" applyBorder="1" applyAlignment="1">
      <alignment horizontal="center" vertical="center" wrapText="1"/>
    </xf>
    <xf numFmtId="0" fontId="25" fillId="27" borderId="9" xfId="37" applyFont="1" applyFill="1" applyBorder="1" applyAlignment="1">
      <alignment horizontal="center" vertical="center" wrapText="1"/>
    </xf>
    <xf numFmtId="0" fontId="59" fillId="28" borderId="9" xfId="37" applyFont="1" applyFill="1" applyBorder="1" applyAlignment="1">
      <alignment horizontal="center" vertical="center" wrapText="1"/>
    </xf>
    <xf numFmtId="1" fontId="60" fillId="0" borderId="0" xfId="0" applyNumberFormat="1" applyFont="1"/>
    <xf numFmtId="0" fontId="29" fillId="25" borderId="14" xfId="44" applyNumberFormat="1" applyFont="1" applyFill="1" applyBorder="1" applyAlignment="1" applyProtection="1">
      <alignment horizontal="left" vertical="center"/>
      <protection locked="0"/>
    </xf>
    <xf numFmtId="0" fontId="29" fillId="25" borderId="14" xfId="41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Alignment="1"/>
    <xf numFmtId="49" fontId="22" fillId="0" borderId="0" xfId="0" applyNumberFormat="1" applyFont="1"/>
    <xf numFmtId="49" fontId="23" fillId="0" borderId="9" xfId="0" applyNumberFormat="1" applyFont="1" applyBorder="1" applyAlignment="1">
      <alignment horizontal="center" vertical="center" wrapText="1"/>
    </xf>
    <xf numFmtId="49" fontId="64" fillId="0" borderId="9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/>
    </xf>
    <xf numFmtId="0" fontId="36" fillId="25" borderId="12" xfId="43" applyNumberFormat="1" applyFont="1" applyFill="1" applyBorder="1" applyAlignment="1" applyProtection="1">
      <alignment horizontal="left" vertical="center"/>
      <protection locked="0"/>
    </xf>
    <xf numFmtId="0" fontId="22" fillId="0" borderId="12" xfId="0" applyFont="1" applyBorder="1" applyAlignment="1">
      <alignment horizontal="center"/>
    </xf>
    <xf numFmtId="0" fontId="36" fillId="25" borderId="12" xfId="46" applyNumberFormat="1" applyFont="1" applyFill="1" applyBorder="1" applyAlignment="1" applyProtection="1">
      <alignment horizontal="center" vertical="center"/>
      <protection locked="0"/>
    </xf>
    <xf numFmtId="0" fontId="36" fillId="25" borderId="12" xfId="43" applyNumberFormat="1" applyFont="1" applyFill="1" applyBorder="1" applyAlignment="1" applyProtection="1">
      <alignment horizontal="center" vertical="center"/>
      <protection locked="0"/>
    </xf>
    <xf numFmtId="0" fontId="36" fillId="25" borderId="12" xfId="46" applyNumberFormat="1" applyFont="1" applyFill="1" applyBorder="1" applyAlignment="1" applyProtection="1">
      <alignment horizontal="left" vertical="center"/>
      <protection locked="0"/>
    </xf>
    <xf numFmtId="49" fontId="22" fillId="0" borderId="13" xfId="0" applyNumberFormat="1" applyFont="1" applyBorder="1" applyAlignment="1">
      <alignment horizontal="center"/>
    </xf>
    <xf numFmtId="0" fontId="36" fillId="25" borderId="13" xfId="43" applyNumberFormat="1" applyFont="1" applyFill="1" applyBorder="1" applyAlignment="1" applyProtection="1">
      <alignment horizontal="left" vertical="center"/>
      <protection locked="0"/>
    </xf>
    <xf numFmtId="0" fontId="36" fillId="25" borderId="13" xfId="46" applyNumberFormat="1" applyFont="1" applyFill="1" applyBorder="1" applyAlignment="1" applyProtection="1">
      <alignment horizontal="center" vertical="center"/>
      <protection locked="0"/>
    </xf>
    <xf numFmtId="0" fontId="36" fillId="25" borderId="13" xfId="43" applyNumberFormat="1" applyFont="1" applyFill="1" applyBorder="1" applyAlignment="1" applyProtection="1">
      <alignment horizontal="center" vertical="center"/>
      <protection locked="0"/>
    </xf>
    <xf numFmtId="0" fontId="36" fillId="25" borderId="13" xfId="46" applyNumberFormat="1" applyFont="1" applyFill="1" applyBorder="1" applyAlignment="1" applyProtection="1">
      <alignment horizontal="left" vertical="center"/>
      <protection locked="0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36" fillId="25" borderId="43" xfId="43" applyNumberFormat="1" applyFont="1" applyFill="1" applyBorder="1" applyAlignment="1" applyProtection="1">
      <alignment horizontal="left" vertical="center"/>
      <protection locked="0"/>
    </xf>
    <xf numFmtId="0" fontId="36" fillId="25" borderId="43" xfId="43" applyNumberFormat="1" applyFont="1" applyFill="1" applyBorder="1" applyAlignment="1" applyProtection="1">
      <alignment horizontal="center" vertical="center"/>
      <protection locked="0"/>
    </xf>
    <xf numFmtId="0" fontId="36" fillId="25" borderId="43" xfId="46" applyNumberFormat="1" applyFont="1" applyFill="1" applyBorder="1" applyAlignment="1" applyProtection="1">
      <alignment horizontal="center" vertical="center"/>
      <protection locked="0"/>
    </xf>
    <xf numFmtId="0" fontId="36" fillId="25" borderId="43" xfId="46" applyNumberFormat="1" applyFont="1" applyFill="1" applyBorder="1" applyAlignment="1" applyProtection="1">
      <alignment horizontal="left" vertical="center"/>
      <protection locked="0"/>
    </xf>
    <xf numFmtId="49" fontId="22" fillId="0" borderId="14" xfId="0" applyNumberFormat="1" applyFont="1" applyBorder="1" applyAlignment="1">
      <alignment horizontal="center"/>
    </xf>
    <xf numFmtId="49" fontId="22" fillId="0" borderId="14" xfId="0" applyNumberFormat="1" applyFont="1" applyBorder="1"/>
    <xf numFmtId="49" fontId="22" fillId="0" borderId="14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/>
    <xf numFmtId="0" fontId="29" fillId="29" borderId="13" xfId="46" applyNumberFormat="1" applyFont="1" applyFill="1" applyBorder="1" applyAlignment="1" applyProtection="1">
      <alignment horizontal="left" vertical="center"/>
      <protection locked="0"/>
    </xf>
    <xf numFmtId="49" fontId="31" fillId="29" borderId="0" xfId="0" applyNumberFormat="1" applyFont="1" applyFill="1"/>
    <xf numFmtId="0" fontId="74" fillId="29" borderId="0" xfId="0" applyNumberFormat="1" applyFont="1" applyFill="1"/>
    <xf numFmtId="49" fontId="74" fillId="29" borderId="0" xfId="0" applyNumberFormat="1" applyFont="1" applyFill="1"/>
    <xf numFmtId="0" fontId="24" fillId="29" borderId="0" xfId="0" applyNumberFormat="1" applyFont="1" applyFill="1"/>
    <xf numFmtId="49" fontId="27" fillId="0" borderId="0" xfId="37" applyNumberFormat="1" applyFont="1" applyBorder="1" applyAlignment="1">
      <alignment horizontal="center"/>
    </xf>
    <xf numFmtId="49" fontId="25" fillId="0" borderId="33" xfId="37" applyNumberFormat="1" applyFont="1" applyBorder="1"/>
    <xf numFmtId="0" fontId="43" fillId="25" borderId="14" xfId="44" applyNumberFormat="1" applyFont="1" applyFill="1" applyBorder="1" applyAlignment="1" applyProtection="1">
      <alignment horizontal="left" vertical="center"/>
      <protection locked="0"/>
    </xf>
    <xf numFmtId="3" fontId="25" fillId="30" borderId="25" xfId="37" applyNumberFormat="1" applyFont="1" applyFill="1" applyBorder="1"/>
    <xf numFmtId="3" fontId="25" fillId="30" borderId="0" xfId="37" applyNumberFormat="1" applyFont="1" applyFill="1" applyBorder="1"/>
    <xf numFmtId="49" fontId="25" fillId="30" borderId="26" xfId="37" applyNumberFormat="1" applyFont="1" applyFill="1" applyBorder="1"/>
    <xf numFmtId="3" fontId="26" fillId="30" borderId="26" xfId="37" applyNumberFormat="1" applyFont="1" applyFill="1" applyBorder="1"/>
    <xf numFmtId="0" fontId="48" fillId="0" borderId="44" xfId="43" applyNumberFormat="1" applyFont="1" applyFill="1" applyBorder="1" applyAlignment="1" applyProtection="1">
      <alignment horizontal="left" vertical="center"/>
      <protection locked="0"/>
    </xf>
    <xf numFmtId="0" fontId="48" fillId="0" borderId="44" xfId="43" applyNumberFormat="1" applyFont="1" applyFill="1" applyBorder="1" applyAlignment="1" applyProtection="1">
      <alignment horizontal="center" vertical="center"/>
      <protection locked="0"/>
    </xf>
    <xf numFmtId="1" fontId="48" fillId="0" borderId="44" xfId="46" applyNumberFormat="1" applyFont="1" applyFill="1" applyBorder="1" applyAlignment="1" applyProtection="1">
      <alignment horizontal="center" vertical="center"/>
      <protection locked="0"/>
    </xf>
    <xf numFmtId="0" fontId="48" fillId="0" borderId="45" xfId="43" applyNumberFormat="1" applyFont="1" applyFill="1" applyBorder="1" applyAlignment="1" applyProtection="1">
      <alignment horizontal="left" vertical="center"/>
      <protection locked="0"/>
    </xf>
    <xf numFmtId="0" fontId="48" fillId="0" borderId="45" xfId="43" applyNumberFormat="1" applyFont="1" applyFill="1" applyBorder="1" applyAlignment="1" applyProtection="1">
      <alignment horizontal="center" vertical="center"/>
      <protection locked="0"/>
    </xf>
    <xf numFmtId="1" fontId="48" fillId="0" borderId="45" xfId="46" applyNumberFormat="1" applyFont="1" applyFill="1" applyBorder="1" applyAlignment="1" applyProtection="1">
      <alignment horizontal="center" vertical="center"/>
      <protection locked="0"/>
    </xf>
    <xf numFmtId="0" fontId="48" fillId="0" borderId="44" xfId="46" applyNumberFormat="1" applyFont="1" applyFill="1" applyBorder="1" applyAlignment="1" applyProtection="1">
      <alignment horizontal="center" vertical="center"/>
      <protection locked="0"/>
    </xf>
    <xf numFmtId="0" fontId="48" fillId="0" borderId="45" xfId="46" applyNumberFormat="1" applyFont="1" applyFill="1" applyBorder="1" applyAlignment="1" applyProtection="1">
      <alignment horizontal="center" vertical="center"/>
      <protection locked="0"/>
    </xf>
    <xf numFmtId="0" fontId="48" fillId="0" borderId="46" xfId="43" applyNumberFormat="1" applyFont="1" applyFill="1" applyBorder="1" applyAlignment="1" applyProtection="1">
      <alignment horizontal="left" vertical="center"/>
      <protection locked="0"/>
    </xf>
    <xf numFmtId="0" fontId="48" fillId="0" borderId="46" xfId="43" applyNumberFormat="1" applyFont="1" applyFill="1" applyBorder="1" applyAlignment="1" applyProtection="1">
      <alignment horizontal="center" vertical="center"/>
      <protection locked="0"/>
    </xf>
    <xf numFmtId="1" fontId="48" fillId="0" borderId="46" xfId="46" applyNumberFormat="1" applyFont="1" applyFill="1" applyBorder="1" applyAlignment="1" applyProtection="1">
      <alignment horizontal="center" vertical="center"/>
      <protection locked="0"/>
    </xf>
    <xf numFmtId="0" fontId="29" fillId="0" borderId="47" xfId="43" applyNumberFormat="1" applyFont="1" applyFill="1" applyBorder="1" applyAlignment="1" applyProtection="1">
      <alignment horizontal="center" vertical="center"/>
      <protection locked="0"/>
    </xf>
    <xf numFmtId="0" fontId="42" fillId="32" borderId="48" xfId="37" applyFont="1" applyFill="1" applyBorder="1" applyAlignment="1">
      <alignment horizontal="center" vertical="center" wrapText="1"/>
    </xf>
    <xf numFmtId="0" fontId="42" fillId="32" borderId="49" xfId="37" applyFont="1" applyFill="1" applyBorder="1" applyAlignment="1">
      <alignment horizontal="center" vertical="center" wrapText="1"/>
    </xf>
    <xf numFmtId="0" fontId="42" fillId="32" borderId="50" xfId="37" applyFont="1" applyFill="1" applyBorder="1" applyAlignment="1">
      <alignment horizontal="center" vertical="center" wrapText="1"/>
    </xf>
    <xf numFmtId="0" fontId="42" fillId="32" borderId="51" xfId="37" applyFont="1" applyFill="1" applyBorder="1" applyAlignment="1">
      <alignment horizontal="center" vertical="center" wrapText="1"/>
    </xf>
    <xf numFmtId="0" fontId="42" fillId="32" borderId="52" xfId="37" applyFont="1" applyFill="1" applyBorder="1" applyAlignment="1">
      <alignment horizontal="center" vertical="center" wrapText="1"/>
    </xf>
    <xf numFmtId="0" fontId="42" fillId="32" borderId="53" xfId="37" applyFont="1" applyFill="1" applyBorder="1" applyAlignment="1">
      <alignment horizontal="center" vertical="center" wrapText="1"/>
    </xf>
    <xf numFmtId="0" fontId="42" fillId="32" borderId="54" xfId="37" applyFont="1" applyFill="1" applyBorder="1" applyAlignment="1">
      <alignment horizontal="center" vertical="center" wrapText="1"/>
    </xf>
    <xf numFmtId="0" fontId="42" fillId="32" borderId="55" xfId="37" applyFont="1" applyFill="1" applyBorder="1" applyAlignment="1">
      <alignment horizontal="center" vertical="center" wrapText="1"/>
    </xf>
    <xf numFmtId="0" fontId="42" fillId="33" borderId="56" xfId="37" applyFont="1" applyFill="1" applyBorder="1" applyAlignment="1">
      <alignment horizontal="center" vertical="center" wrapText="1"/>
    </xf>
    <xf numFmtId="0" fontId="42" fillId="0" borderId="48" xfId="37" applyFont="1" applyBorder="1" applyAlignment="1">
      <alignment horizontal="center" vertical="center" wrapText="1"/>
    </xf>
    <xf numFmtId="0" fontId="42" fillId="0" borderId="49" xfId="37" applyFont="1" applyBorder="1" applyAlignment="1">
      <alignment horizontal="center" vertical="center" wrapText="1"/>
    </xf>
    <xf numFmtId="0" fontId="42" fillId="0" borderId="50" xfId="37" applyFont="1" applyBorder="1" applyAlignment="1">
      <alignment horizontal="center" vertical="center" wrapText="1"/>
    </xf>
    <xf numFmtId="0" fontId="42" fillId="0" borderId="51" xfId="37" applyFont="1" applyBorder="1" applyAlignment="1">
      <alignment horizontal="center" vertical="center" wrapText="1"/>
    </xf>
    <xf numFmtId="0" fontId="42" fillId="0" borderId="52" xfId="37" applyFont="1" applyBorder="1" applyAlignment="1">
      <alignment horizontal="center" vertical="center" wrapText="1"/>
    </xf>
    <xf numFmtId="0" fontId="42" fillId="0" borderId="53" xfId="37" applyFont="1" applyBorder="1" applyAlignment="1">
      <alignment horizontal="center" vertical="center" wrapText="1"/>
    </xf>
    <xf numFmtId="0" fontId="42" fillId="0" borderId="54" xfId="37" applyFont="1" applyBorder="1" applyAlignment="1">
      <alignment horizontal="center" vertical="center" wrapText="1"/>
    </xf>
    <xf numFmtId="0" fontId="42" fillId="0" borderId="55" xfId="37" applyFont="1" applyBorder="1" applyAlignment="1">
      <alignment horizontal="center" vertical="center" wrapText="1"/>
    </xf>
    <xf numFmtId="0" fontId="75" fillId="33" borderId="9" xfId="37" applyFont="1" applyFill="1" applyBorder="1" applyAlignment="1">
      <alignment horizontal="center" vertical="center" wrapText="1"/>
    </xf>
    <xf numFmtId="0" fontId="22" fillId="0" borderId="9" xfId="37" applyFont="1" applyBorder="1" applyAlignment="1">
      <alignment horizontal="center" vertical="center" wrapText="1"/>
    </xf>
    <xf numFmtId="0" fontId="36" fillId="0" borderId="9" xfId="37" applyFont="1" applyBorder="1" applyAlignment="1">
      <alignment horizontal="center" vertical="center" wrapText="1"/>
    </xf>
    <xf numFmtId="0" fontId="65" fillId="0" borderId="9" xfId="37" applyFont="1" applyBorder="1" applyAlignment="1">
      <alignment horizontal="center" vertical="center" wrapText="1"/>
    </xf>
    <xf numFmtId="0" fontId="76" fillId="0" borderId="9" xfId="37" applyFont="1" applyBorder="1" applyAlignment="1">
      <alignment horizontal="center" vertical="center" wrapText="1"/>
    </xf>
    <xf numFmtId="0" fontId="77" fillId="0" borderId="9" xfId="37" applyFont="1" applyBorder="1" applyAlignment="1">
      <alignment horizontal="center" vertical="center" wrapText="1"/>
    </xf>
    <xf numFmtId="14" fontId="77" fillId="0" borderId="9" xfId="37" applyNumberFormat="1" applyFont="1" applyBorder="1" applyAlignment="1">
      <alignment horizontal="right" vertical="center" wrapText="1"/>
    </xf>
    <xf numFmtId="0" fontId="78" fillId="0" borderId="9" xfId="37" applyFont="1" applyBorder="1" applyAlignment="1">
      <alignment horizontal="left" vertical="center" wrapText="1"/>
    </xf>
    <xf numFmtId="0" fontId="78" fillId="0" borderId="9" xfId="37" applyFont="1" applyBorder="1" applyAlignment="1">
      <alignment horizontal="left" wrapText="1"/>
    </xf>
    <xf numFmtId="14" fontId="77" fillId="25" borderId="9" xfId="43" applyNumberFormat="1" applyFont="1" applyFill="1" applyBorder="1" applyAlignment="1" applyProtection="1">
      <alignment horizontal="center" vertical="center"/>
      <protection locked="0"/>
    </xf>
    <xf numFmtId="164" fontId="77" fillId="0" borderId="9" xfId="37" applyNumberFormat="1" applyFont="1" applyBorder="1" applyAlignment="1">
      <alignment horizontal="right" vertical="center" wrapText="1"/>
    </xf>
    <xf numFmtId="0" fontId="44" fillId="0" borderId="9" xfId="37" applyFont="1" applyBorder="1" applyAlignment="1">
      <alignment horizontal="center" vertical="center" wrapText="1"/>
    </xf>
    <xf numFmtId="14" fontId="29" fillId="25" borderId="9" xfId="43" applyNumberFormat="1" applyFont="1" applyFill="1" applyBorder="1" applyAlignment="1" applyProtection="1">
      <alignment horizontal="center" vertical="center"/>
      <protection locked="0"/>
    </xf>
    <xf numFmtId="0" fontId="76" fillId="0" borderId="9" xfId="37" applyFont="1" applyFill="1" applyBorder="1" applyAlignment="1">
      <alignment horizontal="center" vertical="center" wrapText="1"/>
    </xf>
    <xf numFmtId="0" fontId="77" fillId="0" borderId="9" xfId="37" applyFont="1" applyFill="1" applyBorder="1" applyAlignment="1">
      <alignment horizontal="center" vertical="center" wrapText="1"/>
    </xf>
    <xf numFmtId="0" fontId="77" fillId="0" borderId="9" xfId="43" applyNumberFormat="1" applyFont="1" applyFill="1" applyBorder="1" applyAlignment="1" applyProtection="1">
      <alignment horizontal="center" vertical="center"/>
      <protection locked="0"/>
    </xf>
    <xf numFmtId="0" fontId="78" fillId="0" borderId="9" xfId="37" applyFont="1" applyFill="1" applyBorder="1" applyAlignment="1">
      <alignment horizontal="left" vertical="center" wrapText="1"/>
    </xf>
    <xf numFmtId="164" fontId="77" fillId="0" borderId="9" xfId="37" applyNumberFormat="1" applyFont="1" applyBorder="1" applyAlignment="1">
      <alignment horizontal="center" vertical="center" wrapText="1"/>
    </xf>
    <xf numFmtId="164" fontId="77" fillId="0" borderId="42" xfId="37" applyNumberFormat="1" applyFont="1" applyFill="1" applyBorder="1" applyAlignment="1">
      <alignment horizontal="center" vertical="center" wrapText="1"/>
    </xf>
    <xf numFmtId="0" fontId="78" fillId="0" borderId="31" xfId="37" applyFont="1" applyFill="1" applyBorder="1" applyAlignment="1">
      <alignment horizontal="left" wrapText="1"/>
    </xf>
    <xf numFmtId="0" fontId="78" fillId="0" borderId="42" xfId="37" applyFont="1" applyFill="1" applyBorder="1" applyAlignment="1">
      <alignment horizontal="left" wrapText="1"/>
    </xf>
    <xf numFmtId="0" fontId="31" fillId="0" borderId="31" xfId="37" applyFont="1" applyBorder="1" applyAlignment="1">
      <alignment horizontal="left" vertical="center" wrapText="1"/>
    </xf>
    <xf numFmtId="14" fontId="77" fillId="0" borderId="9" xfId="43" applyNumberFormat="1" applyFont="1" applyFill="1" applyBorder="1" applyAlignment="1" applyProtection="1">
      <alignment horizontal="center" vertical="center"/>
      <protection locked="0"/>
    </xf>
    <xf numFmtId="14" fontId="77" fillId="25" borderId="42" xfId="43" applyNumberFormat="1" applyFont="1" applyFill="1" applyBorder="1" applyAlignment="1" applyProtection="1">
      <alignment horizontal="center" vertical="center"/>
      <protection locked="0"/>
    </xf>
    <xf numFmtId="0" fontId="78" fillId="0" borderId="31" xfId="37" applyFont="1" applyBorder="1" applyAlignment="1">
      <alignment horizontal="left" vertical="center" wrapText="1"/>
    </xf>
    <xf numFmtId="0" fontId="78" fillId="0" borderId="42" xfId="37" applyFont="1" applyBorder="1" applyAlignment="1">
      <alignment horizontal="left" vertical="center" wrapText="1"/>
    </xf>
    <xf numFmtId="0" fontId="79" fillId="0" borderId="9" xfId="37" applyFont="1" applyBorder="1" applyAlignment="1">
      <alignment horizontal="center" vertical="center" wrapText="1"/>
    </xf>
    <xf numFmtId="0" fontId="79" fillId="0" borderId="9" xfId="37" applyFont="1" applyFill="1" applyBorder="1" applyAlignment="1">
      <alignment horizontal="center" vertical="center" wrapText="1"/>
    </xf>
    <xf numFmtId="0" fontId="77" fillId="0" borderId="9" xfId="37" applyFont="1" applyBorder="1" applyAlignment="1">
      <alignment horizontal="left" vertical="center" wrapText="1"/>
    </xf>
    <xf numFmtId="0" fontId="77" fillId="0" borderId="9" xfId="37" applyFont="1" applyFill="1" applyBorder="1" applyAlignment="1">
      <alignment horizontal="left" vertical="center" wrapText="1"/>
    </xf>
    <xf numFmtId="0" fontId="29" fillId="0" borderId="9" xfId="37" applyFont="1" applyBorder="1" applyAlignment="1">
      <alignment horizontal="left" vertical="center" wrapText="1"/>
    </xf>
    <xf numFmtId="0" fontId="44" fillId="31" borderId="9" xfId="37" applyFont="1" applyFill="1" applyBorder="1" applyAlignment="1">
      <alignment horizontal="center" vertical="center" wrapText="1"/>
    </xf>
    <xf numFmtId="0" fontId="25" fillId="31" borderId="9" xfId="37" applyFont="1" applyFill="1" applyBorder="1" applyAlignment="1">
      <alignment horizontal="left" vertical="center" wrapText="1"/>
    </xf>
    <xf numFmtId="0" fontId="25" fillId="31" borderId="9" xfId="37" applyFont="1" applyFill="1" applyBorder="1" applyAlignment="1">
      <alignment horizontal="center" vertical="center" wrapText="1"/>
    </xf>
    <xf numFmtId="14" fontId="29" fillId="31" borderId="9" xfId="43" applyNumberFormat="1" applyFont="1" applyFill="1" applyBorder="1" applyAlignment="1" applyProtection="1">
      <alignment horizontal="center" vertical="center"/>
      <protection locked="0"/>
    </xf>
    <xf numFmtId="0" fontId="31" fillId="31" borderId="9" xfId="37" applyFont="1" applyFill="1" applyBorder="1" applyAlignment="1">
      <alignment horizontal="left" vertical="center" wrapText="1"/>
    </xf>
    <xf numFmtId="0" fontId="22" fillId="31" borderId="9" xfId="37" applyFont="1" applyFill="1" applyBorder="1" applyAlignment="1">
      <alignment horizontal="center" vertical="center" wrapText="1"/>
    </xf>
    <xf numFmtId="0" fontId="76" fillId="31" borderId="9" xfId="37" applyFont="1" applyFill="1" applyBorder="1" applyAlignment="1">
      <alignment horizontal="center" vertical="center" wrapText="1"/>
    </xf>
    <xf numFmtId="0" fontId="77" fillId="31" borderId="9" xfId="37" applyFont="1" applyFill="1" applyBorder="1" applyAlignment="1">
      <alignment horizontal="left" vertical="center" wrapText="1"/>
    </xf>
    <xf numFmtId="0" fontId="77" fillId="31" borderId="9" xfId="37" applyFont="1" applyFill="1" applyBorder="1" applyAlignment="1">
      <alignment horizontal="center" vertical="center" wrapText="1"/>
    </xf>
    <xf numFmtId="0" fontId="77" fillId="31" borderId="9" xfId="43" applyNumberFormat="1" applyFont="1" applyFill="1" applyBorder="1" applyAlignment="1" applyProtection="1">
      <alignment horizontal="center" vertical="center"/>
      <protection locked="0"/>
    </xf>
    <xf numFmtId="0" fontId="78" fillId="31" borderId="9" xfId="37" applyFont="1" applyFill="1" applyBorder="1" applyAlignment="1">
      <alignment horizontal="left" vertical="center" wrapText="1"/>
    </xf>
    <xf numFmtId="0" fontId="79" fillId="31" borderId="9" xfId="37" applyFont="1" applyFill="1" applyBorder="1" applyAlignment="1">
      <alignment horizontal="center" vertical="center" wrapText="1"/>
    </xf>
    <xf numFmtId="0" fontId="66" fillId="28" borderId="1" xfId="23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0" fillId="28" borderId="1" xfId="23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5" fillId="0" borderId="9" xfId="0" quotePrefix="1" applyFont="1" applyBorder="1" applyAlignment="1">
      <alignment horizontal="center" vertical="center"/>
    </xf>
    <xf numFmtId="0" fontId="25" fillId="0" borderId="9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51" fillId="28" borderId="1" xfId="23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/>
    <xf numFmtId="49" fontId="22" fillId="0" borderId="0" xfId="36" applyNumberFormat="1" applyFont="1" applyFill="1"/>
    <xf numFmtId="49" fontId="22" fillId="0" borderId="0" xfId="36" applyNumberFormat="1" applyFont="1" applyFill="1" applyAlignment="1">
      <alignment horizontal="left"/>
    </xf>
    <xf numFmtId="49" fontId="80" fillId="0" borderId="0" xfId="36" applyNumberFormat="1" applyFont="1" applyFill="1"/>
    <xf numFmtId="49" fontId="81" fillId="0" borderId="0" xfId="36" applyNumberFormat="1" applyFont="1" applyFill="1"/>
    <xf numFmtId="49" fontId="42" fillId="0" borderId="0" xfId="36" applyNumberFormat="1" applyFont="1" applyFill="1" applyAlignment="1">
      <alignment horizontal="center"/>
    </xf>
    <xf numFmtId="49" fontId="42" fillId="0" borderId="0" xfId="36" applyNumberFormat="1" applyFont="1" applyFill="1" applyAlignment="1">
      <alignment horizontal="left"/>
    </xf>
    <xf numFmtId="49" fontId="82" fillId="31" borderId="0" xfId="36" applyNumberFormat="1" applyFont="1" applyFill="1" applyAlignment="1">
      <alignment horizontal="right"/>
    </xf>
    <xf numFmtId="49" fontId="82" fillId="0" borderId="0" xfId="36" applyNumberFormat="1" applyFont="1" applyFill="1" applyAlignment="1">
      <alignment horizontal="right"/>
    </xf>
    <xf numFmtId="3" fontId="22" fillId="0" borderId="0" xfId="36" applyNumberFormat="1" applyFont="1" applyFill="1"/>
    <xf numFmtId="49" fontId="44" fillId="0" borderId="0" xfId="36" applyNumberFormat="1" applyFont="1" applyFill="1"/>
    <xf numFmtId="0" fontId="29" fillId="0" borderId="57" xfId="43" applyNumberFormat="1" applyFont="1" applyFill="1" applyBorder="1" applyAlignment="1" applyProtection="1">
      <alignment horizontal="center" vertical="center"/>
      <protection locked="0"/>
    </xf>
    <xf numFmtId="49" fontId="44" fillId="0" borderId="58" xfId="36" applyNumberFormat="1" applyFont="1" applyFill="1" applyBorder="1" applyAlignment="1">
      <alignment horizontal="center"/>
    </xf>
    <xf numFmtId="0" fontId="29" fillId="0" borderId="59" xfId="43" applyNumberFormat="1" applyFont="1" applyFill="1" applyBorder="1" applyAlignment="1" applyProtection="1">
      <alignment horizontal="center" vertical="center"/>
      <protection locked="0"/>
    </xf>
    <xf numFmtId="49" fontId="44" fillId="0" borderId="60" xfId="36" applyNumberFormat="1" applyFont="1" applyFill="1" applyBorder="1" applyAlignment="1">
      <alignment horizontal="center"/>
    </xf>
    <xf numFmtId="0" fontId="44" fillId="0" borderId="45" xfId="36" applyFont="1" applyFill="1" applyBorder="1" applyAlignment="1">
      <alignment horizontal="center"/>
    </xf>
    <xf numFmtId="3" fontId="42" fillId="0" borderId="0" xfId="36" applyNumberFormat="1" applyFont="1" applyFill="1" applyBorder="1" applyAlignment="1">
      <alignment horizontal="center"/>
    </xf>
    <xf numFmtId="3" fontId="42" fillId="0" borderId="9" xfId="36" applyNumberFormat="1" applyFont="1" applyFill="1" applyBorder="1" applyAlignment="1">
      <alignment horizontal="center"/>
    </xf>
    <xf numFmtId="49" fontId="26" fillId="0" borderId="61" xfId="36" applyNumberFormat="1" applyFont="1" applyFill="1" applyBorder="1" applyAlignment="1">
      <alignment horizontal="center" vertical="center" wrapText="1"/>
    </xf>
    <xf numFmtId="49" fontId="26" fillId="0" borderId="62" xfId="36" applyNumberFormat="1" applyFont="1" applyFill="1" applyBorder="1" applyAlignment="1">
      <alignment horizontal="center" vertical="center" wrapText="1"/>
    </xf>
    <xf numFmtId="49" fontId="42" fillId="0" borderId="63" xfId="36" applyNumberFormat="1" applyFont="1" applyFill="1" applyBorder="1" applyAlignment="1">
      <alignment horizontal="center" vertical="center" wrapText="1"/>
    </xf>
    <xf numFmtId="49" fontId="26" fillId="0" borderId="63" xfId="36" applyNumberFormat="1" applyFont="1" applyFill="1" applyBorder="1" applyAlignment="1">
      <alignment horizontal="center" vertical="center" wrapText="1"/>
    </xf>
    <xf numFmtId="49" fontId="26" fillId="0" borderId="64" xfId="36" applyNumberFormat="1" applyFont="1" applyFill="1" applyBorder="1" applyAlignment="1">
      <alignment horizontal="center" vertical="center" wrapText="1"/>
    </xf>
    <xf numFmtId="49" fontId="42" fillId="0" borderId="9" xfId="36" applyNumberFormat="1" applyFont="1" applyFill="1" applyBorder="1" applyAlignment="1">
      <alignment horizontal="center" vertical="center" wrapText="1"/>
    </xf>
    <xf numFmtId="49" fontId="27" fillId="0" borderId="0" xfId="36" applyNumberFormat="1" applyFont="1" applyFill="1" applyBorder="1" applyAlignment="1">
      <alignment horizontal="center" vertical="center" wrapText="1"/>
    </xf>
    <xf numFmtId="49" fontId="27" fillId="0" borderId="0" xfId="36" applyNumberFormat="1" applyFont="1" applyFill="1" applyBorder="1" applyAlignment="1">
      <alignment horizontal="left" vertical="center" wrapText="1"/>
    </xf>
    <xf numFmtId="49" fontId="44" fillId="0" borderId="0" xfId="36" applyNumberFormat="1" applyFont="1" applyFill="1" applyAlignment="1">
      <alignment horizontal="center"/>
    </xf>
    <xf numFmtId="49" fontId="44" fillId="0" borderId="65" xfId="36" applyNumberFormat="1" applyFont="1" applyFill="1" applyBorder="1" applyAlignment="1">
      <alignment horizontal="center"/>
    </xf>
    <xf numFmtId="49" fontId="25" fillId="0" borderId="12" xfId="0" quotePrefix="1" applyNumberFormat="1" applyFont="1" applyBorder="1" applyAlignment="1">
      <alignment horizontal="center"/>
    </xf>
    <xf numFmtId="49" fontId="25" fillId="0" borderId="13" xfId="0" quotePrefix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9" fillId="0" borderId="44" xfId="43" applyNumberFormat="1" applyFont="1" applyFill="1" applyBorder="1" applyAlignment="1" applyProtection="1">
      <alignment horizontal="left" vertical="center"/>
      <protection locked="0"/>
    </xf>
    <xf numFmtId="0" fontId="29" fillId="0" borderId="45" xfId="43" applyNumberFormat="1" applyFont="1" applyFill="1" applyBorder="1" applyAlignment="1" applyProtection="1">
      <alignment horizontal="left" vertical="center"/>
      <protection locked="0"/>
    </xf>
    <xf numFmtId="0" fontId="29" fillId="0" borderId="46" xfId="43" applyNumberFormat="1" applyFont="1" applyFill="1" applyBorder="1" applyAlignment="1" applyProtection="1">
      <alignment horizontal="left" vertical="center"/>
      <protection locked="0"/>
    </xf>
    <xf numFmtId="49" fontId="44" fillId="0" borderId="0" xfId="36" applyNumberFormat="1" applyFont="1" applyFill="1" applyBorder="1" applyAlignment="1">
      <alignment horizontal="center"/>
    </xf>
    <xf numFmtId="0" fontId="48" fillId="0" borderId="0" xfId="43" applyNumberFormat="1" applyFont="1" applyFill="1" applyBorder="1" applyAlignment="1" applyProtection="1">
      <alignment horizontal="left" vertical="center"/>
      <protection locked="0"/>
    </xf>
    <xf numFmtId="0" fontId="48" fillId="0" borderId="0" xfId="43" applyNumberFormat="1" applyFont="1" applyFill="1" applyBorder="1" applyAlignment="1" applyProtection="1">
      <alignment horizontal="center" vertical="center"/>
      <protection locked="0"/>
    </xf>
    <xf numFmtId="1" fontId="48" fillId="0" borderId="0" xfId="46" applyNumberFormat="1" applyFont="1" applyFill="1" applyBorder="1" applyAlignment="1" applyProtection="1">
      <alignment horizontal="center" vertical="center"/>
      <protection locked="0"/>
    </xf>
    <xf numFmtId="0" fontId="29" fillId="0" borderId="0" xfId="43" applyNumberFormat="1" applyFont="1" applyFill="1" applyBorder="1" applyAlignment="1" applyProtection="1">
      <alignment horizontal="left" vertical="center"/>
      <protection locked="0"/>
    </xf>
    <xf numFmtId="0" fontId="29" fillId="0" borderId="0" xfId="43" applyNumberFormat="1" applyFont="1" applyFill="1" applyBorder="1" applyAlignment="1" applyProtection="1">
      <alignment horizontal="center" vertical="center"/>
      <protection locked="0"/>
    </xf>
    <xf numFmtId="49" fontId="25" fillId="0" borderId="14" xfId="37" applyNumberFormat="1" applyFont="1" applyFill="1" applyBorder="1"/>
    <xf numFmtId="49" fontId="31" fillId="0" borderId="14" xfId="37" applyNumberFormat="1" applyFont="1" applyBorder="1"/>
    <xf numFmtId="49" fontId="27" fillId="0" borderId="0" xfId="37" applyNumberFormat="1" applyFont="1" applyBorder="1" applyAlignment="1">
      <alignment horizontal="center"/>
    </xf>
    <xf numFmtId="3" fontId="80" fillId="0" borderId="0" xfId="37" applyNumberFormat="1" applyFont="1"/>
    <xf numFmtId="0" fontId="35" fillId="25" borderId="13" xfId="44" applyNumberFormat="1" applyFont="1" applyFill="1" applyBorder="1" applyAlignment="1" applyProtection="1">
      <alignment horizontal="left" vertical="center"/>
      <protection locked="0"/>
    </xf>
    <xf numFmtId="49" fontId="74" fillId="0" borderId="0" xfId="37" applyNumberFormat="1" applyFont="1" applyAlignment="1">
      <alignment horizontal="center" vertical="center" wrapText="1"/>
    </xf>
    <xf numFmtId="0" fontId="84" fillId="0" borderId="0" xfId="0" applyFont="1" applyAlignment="1">
      <alignment wrapText="1"/>
    </xf>
    <xf numFmtId="0" fontId="85" fillId="28" borderId="1" xfId="50" applyNumberFormat="1" applyFont="1" applyFill="1" applyBorder="1" applyAlignment="1">
      <alignment horizontal="center" vertical="center" wrapText="1"/>
    </xf>
    <xf numFmtId="0" fontId="86" fillId="0" borderId="9" xfId="0" applyFont="1" applyBorder="1" applyAlignment="1">
      <alignment horizontal="left" vertical="center" wrapText="1"/>
    </xf>
    <xf numFmtId="0" fontId="86" fillId="0" borderId="9" xfId="0" applyFont="1" applyBorder="1" applyAlignment="1">
      <alignment horizontal="center" vertical="center" wrapText="1"/>
    </xf>
    <xf numFmtId="0" fontId="38" fillId="0" borderId="0" xfId="51" applyFont="1"/>
    <xf numFmtId="0" fontId="27" fillId="0" borderId="0" xfId="51" applyFont="1"/>
    <xf numFmtId="0" fontId="27" fillId="0" borderId="0" xfId="52" applyFont="1"/>
    <xf numFmtId="0" fontId="0" fillId="0" borderId="0" xfId="53" applyFont="1"/>
    <xf numFmtId="0" fontId="27" fillId="0" borderId="21" xfId="51" applyFont="1" applyBorder="1" applyAlignment="1">
      <alignment horizontal="center" vertical="center" wrapText="1"/>
    </xf>
    <xf numFmtId="0" fontId="27" fillId="0" borderId="15" xfId="51" applyFont="1" applyBorder="1" applyAlignment="1">
      <alignment horizontal="center" vertical="center" wrapText="1"/>
    </xf>
    <xf numFmtId="0" fontId="27" fillId="0" borderId="16" xfId="51" applyFont="1" applyBorder="1" applyAlignment="1">
      <alignment horizontal="center" vertical="center" wrapText="1"/>
    </xf>
    <xf numFmtId="0" fontId="40" fillId="0" borderId="21" xfId="52" applyFont="1" applyBorder="1" applyAlignment="1">
      <alignment horizontal="center" vertical="center" wrapText="1"/>
    </xf>
    <xf numFmtId="0" fontId="27" fillId="0" borderId="15" xfId="52" applyFont="1" applyBorder="1" applyAlignment="1">
      <alignment horizontal="center" vertical="center" wrapText="1"/>
    </xf>
    <xf numFmtId="0" fontId="27" fillId="0" borderId="16" xfId="52" applyFont="1" applyBorder="1" applyAlignment="1">
      <alignment horizontal="center" vertical="center" wrapText="1"/>
    </xf>
    <xf numFmtId="0" fontId="27" fillId="0" borderId="0" xfId="51" applyFont="1" applyAlignment="1">
      <alignment horizontal="center"/>
    </xf>
    <xf numFmtId="0" fontId="27" fillId="0" borderId="39" xfId="51" applyFont="1" applyBorder="1" applyAlignment="1">
      <alignment horizontal="center" vertical="center" wrapText="1"/>
    </xf>
    <xf numFmtId="0" fontId="39" fillId="0" borderId="38" xfId="51" applyFont="1" applyBorder="1" applyAlignment="1">
      <alignment horizontal="center" vertical="center" wrapText="1"/>
    </xf>
    <xf numFmtId="0" fontId="27" fillId="0" borderId="17" xfId="51" applyFont="1" applyBorder="1" applyAlignment="1">
      <alignment horizontal="center" vertical="center" wrapText="1"/>
    </xf>
    <xf numFmtId="0" fontId="40" fillId="0" borderId="39" xfId="52" applyFont="1" applyBorder="1" applyAlignment="1">
      <alignment horizontal="center" vertical="center" wrapText="1"/>
    </xf>
    <xf numFmtId="0" fontId="53" fillId="0" borderId="38" xfId="52" applyFont="1" applyBorder="1" applyAlignment="1">
      <alignment horizontal="center" vertical="center" wrapText="1"/>
    </xf>
    <xf numFmtId="0" fontId="27" fillId="0" borderId="17" xfId="52" applyFont="1" applyBorder="1" applyAlignment="1">
      <alignment horizontal="center" vertical="center" wrapText="1"/>
    </xf>
    <xf numFmtId="0" fontId="27" fillId="0" borderId="40" xfId="51" applyFont="1" applyBorder="1" applyAlignment="1">
      <alignment horizontal="center" vertical="center" wrapText="1"/>
    </xf>
    <xf numFmtId="0" fontId="39" fillId="0" borderId="13" xfId="51" applyFont="1" applyBorder="1" applyAlignment="1">
      <alignment horizontal="center" vertical="center" wrapText="1"/>
    </xf>
    <xf numFmtId="0" fontId="27" fillId="0" borderId="18" xfId="51" applyFont="1" applyBorder="1" applyAlignment="1">
      <alignment horizontal="center" vertical="center" wrapText="1"/>
    </xf>
    <xf numFmtId="0" fontId="40" fillId="0" borderId="40" xfId="52" applyFont="1" applyBorder="1" applyAlignment="1">
      <alignment horizontal="center" vertical="center" wrapText="1"/>
    </xf>
    <xf numFmtId="0" fontId="53" fillId="0" borderId="13" xfId="52" applyFont="1" applyBorder="1" applyAlignment="1">
      <alignment horizontal="center" vertical="center" wrapText="1"/>
    </xf>
    <xf numFmtId="0" fontId="27" fillId="0" borderId="18" xfId="52" applyFont="1" applyBorder="1" applyAlignment="1">
      <alignment horizontal="center" vertical="center" wrapText="1"/>
    </xf>
    <xf numFmtId="0" fontId="27" fillId="0" borderId="19" xfId="51" applyFont="1" applyBorder="1" applyAlignment="1">
      <alignment horizontal="center" vertical="center" wrapText="1"/>
    </xf>
    <xf numFmtId="0" fontId="27" fillId="34" borderId="66" xfId="51" applyFont="1" applyFill="1" applyBorder="1" applyAlignment="1">
      <alignment horizontal="center" vertical="justify" wrapText="1"/>
    </xf>
    <xf numFmtId="0" fontId="40" fillId="34" borderId="37" xfId="51" applyFont="1" applyFill="1" applyBorder="1" applyAlignment="1">
      <alignment horizontal="center" vertical="justify" wrapText="1"/>
    </xf>
    <xf numFmtId="0" fontId="27" fillId="34" borderId="20" xfId="51" applyFont="1" applyFill="1" applyBorder="1" applyAlignment="1">
      <alignment horizontal="center" vertical="justify" wrapText="1"/>
    </xf>
    <xf numFmtId="0" fontId="40" fillId="34" borderId="66" xfId="52" applyFont="1" applyFill="1" applyBorder="1" applyAlignment="1">
      <alignment horizontal="center" vertical="center" wrapText="1"/>
    </xf>
    <xf numFmtId="0" fontId="41" fillId="34" borderId="37" xfId="52" applyFont="1" applyFill="1" applyBorder="1" applyAlignment="1">
      <alignment horizontal="center" vertical="justify" wrapText="1"/>
    </xf>
    <xf numFmtId="0" fontId="27" fillId="34" borderId="20" xfId="52" applyFont="1" applyFill="1" applyBorder="1" applyAlignment="1">
      <alignment horizontal="center" vertical="justify" wrapText="1"/>
    </xf>
    <xf numFmtId="0" fontId="27" fillId="0" borderId="69" xfId="51" applyFont="1" applyBorder="1" applyAlignment="1">
      <alignment horizontal="center" vertical="center" wrapText="1"/>
    </xf>
    <xf numFmtId="0" fontId="39" fillId="0" borderId="33" xfId="51" applyFont="1" applyBorder="1" applyAlignment="1">
      <alignment horizontal="center" vertical="center" wrapText="1"/>
    </xf>
    <xf numFmtId="0" fontId="27" fillId="35" borderId="66" xfId="51" applyFont="1" applyFill="1" applyBorder="1" applyAlignment="1">
      <alignment horizontal="center" vertical="justify" wrapText="1"/>
    </xf>
    <xf numFmtId="0" fontId="40" fillId="35" borderId="37" xfId="51" applyFont="1" applyFill="1" applyBorder="1" applyAlignment="1">
      <alignment horizontal="center" vertical="justify" wrapText="1"/>
    </xf>
    <xf numFmtId="0" fontId="27" fillId="35" borderId="20" xfId="51" applyFont="1" applyFill="1" applyBorder="1" applyAlignment="1">
      <alignment horizontal="center" vertical="justify" wrapText="1"/>
    </xf>
    <xf numFmtId="0" fontId="40" fillId="35" borderId="66" xfId="52" applyFont="1" applyFill="1" applyBorder="1" applyAlignment="1">
      <alignment horizontal="center" vertical="center" wrapText="1"/>
    </xf>
    <xf numFmtId="0" fontId="41" fillId="35" borderId="37" xfId="52" applyFont="1" applyFill="1" applyBorder="1" applyAlignment="1">
      <alignment horizontal="center" vertical="justify" wrapText="1"/>
    </xf>
    <xf numFmtId="0" fontId="27" fillId="35" borderId="20" xfId="52" applyFont="1" applyFill="1" applyBorder="1" applyAlignment="1">
      <alignment horizontal="center" vertical="justify" wrapText="1"/>
    </xf>
    <xf numFmtId="0" fontId="83" fillId="0" borderId="13" xfId="52" applyFont="1" applyBorder="1" applyAlignment="1">
      <alignment horizontal="center" vertical="center" wrapText="1"/>
    </xf>
    <xf numFmtId="0" fontId="83" fillId="0" borderId="33" xfId="52" applyFont="1" applyBorder="1" applyAlignment="1">
      <alignment horizontal="center" vertical="center" wrapText="1"/>
    </xf>
    <xf numFmtId="0" fontId="27" fillId="0" borderId="35" xfId="52" applyFont="1" applyBorder="1" applyAlignment="1">
      <alignment horizontal="center" vertical="center" wrapText="1"/>
    </xf>
    <xf numFmtId="0" fontId="27" fillId="0" borderId="41" xfId="51" applyFont="1" applyBorder="1" applyAlignment="1">
      <alignment horizontal="center" vertical="center" wrapText="1"/>
    </xf>
    <xf numFmtId="0" fontId="39" fillId="0" borderId="14" xfId="51" applyFont="1" applyBorder="1" applyAlignment="1">
      <alignment horizontal="center" vertical="center" wrapText="1"/>
    </xf>
    <xf numFmtId="0" fontId="39" fillId="0" borderId="13" xfId="52" applyFont="1" applyBorder="1" applyAlignment="1">
      <alignment horizontal="center" vertical="center" wrapText="1"/>
    </xf>
    <xf numFmtId="0" fontId="39" fillId="0" borderId="33" xfId="52" applyFont="1" applyBorder="1" applyAlignment="1">
      <alignment horizontal="center" vertical="center" wrapText="1"/>
    </xf>
    <xf numFmtId="0" fontId="87" fillId="34" borderId="66" xfId="51" applyFont="1" applyFill="1" applyBorder="1" applyAlignment="1">
      <alignment horizontal="center" vertical="justify" wrapText="1"/>
    </xf>
    <xf numFmtId="0" fontId="88" fillId="34" borderId="37" xfId="51" applyFont="1" applyFill="1" applyBorder="1" applyAlignment="1">
      <alignment horizontal="center" vertical="justify" wrapText="1"/>
    </xf>
    <xf numFmtId="0" fontId="87" fillId="34" borderId="20" xfId="51" applyFont="1" applyFill="1" applyBorder="1" applyAlignment="1">
      <alignment horizontal="center" vertical="justify" wrapText="1"/>
    </xf>
    <xf numFmtId="0" fontId="88" fillId="34" borderId="66" xfId="52" applyFont="1" applyFill="1" applyBorder="1" applyAlignment="1">
      <alignment horizontal="center" vertical="center" wrapText="1"/>
    </xf>
    <xf numFmtId="0" fontId="89" fillId="34" borderId="37" xfId="52" applyFont="1" applyFill="1" applyBorder="1" applyAlignment="1">
      <alignment horizontal="center" vertical="justify" wrapText="1"/>
    </xf>
    <xf numFmtId="0" fontId="87" fillId="34" borderId="36" xfId="52" applyFont="1" applyFill="1" applyBorder="1" applyAlignment="1">
      <alignment horizontal="center" vertical="justify" wrapText="1"/>
    </xf>
    <xf numFmtId="0" fontId="27" fillId="0" borderId="19" xfId="52" applyFont="1" applyBorder="1" applyAlignment="1">
      <alignment horizontal="center" vertical="center" wrapText="1"/>
    </xf>
    <xf numFmtId="0" fontId="40" fillId="0" borderId="41" xfId="52" applyFont="1" applyBorder="1" applyAlignment="1">
      <alignment horizontal="center" vertical="center" wrapText="1"/>
    </xf>
    <xf numFmtId="0" fontId="39" fillId="0" borderId="14" xfId="52" applyFont="1" applyBorder="1" applyAlignment="1">
      <alignment horizontal="center" vertical="center" wrapText="1"/>
    </xf>
    <xf numFmtId="0" fontId="38" fillId="0" borderId="0" xfId="51" applyFont="1" applyAlignment="1">
      <alignment horizontal="center"/>
    </xf>
    <xf numFmtId="0" fontId="38" fillId="0" borderId="0" xfId="52" applyFont="1" applyAlignment="1">
      <alignment horizontal="center"/>
    </xf>
    <xf numFmtId="0" fontId="27" fillId="0" borderId="0" xfId="52" applyFont="1" applyAlignment="1">
      <alignment horizontal="center"/>
    </xf>
    <xf numFmtId="0" fontId="40" fillId="0" borderId="21" xfId="51" applyFont="1" applyBorder="1" applyAlignment="1">
      <alignment horizontal="center" vertical="center" wrapText="1"/>
    </xf>
    <xf numFmtId="0" fontId="41" fillId="0" borderId="15" xfId="51" applyFont="1" applyBorder="1" applyAlignment="1">
      <alignment horizontal="center" vertical="center" wrapText="1"/>
    </xf>
    <xf numFmtId="0" fontId="41" fillId="0" borderId="16" xfId="51" applyFont="1" applyBorder="1" applyAlignment="1">
      <alignment horizontal="center" vertical="center" wrapText="1"/>
    </xf>
    <xf numFmtId="0" fontId="39" fillId="0" borderId="0" xfId="51" applyFont="1" applyAlignment="1">
      <alignment horizontal="center" vertical="center" wrapText="1"/>
    </xf>
    <xf numFmtId="0" fontId="52" fillId="0" borderId="16" xfId="52" applyFont="1" applyBorder="1" applyAlignment="1">
      <alignment horizontal="center" vertical="center" wrapText="1"/>
    </xf>
    <xf numFmtId="0" fontId="39" fillId="0" borderId="0" xfId="52" applyFont="1"/>
    <xf numFmtId="0" fontId="39" fillId="0" borderId="0" xfId="51" applyFont="1"/>
    <xf numFmtId="0" fontId="90" fillId="0" borderId="0" xfId="51" applyFont="1"/>
    <xf numFmtId="0" fontId="91" fillId="0" borderId="0" xfId="51" applyFont="1"/>
    <xf numFmtId="0" fontId="38" fillId="0" borderId="0" xfId="52" applyFont="1"/>
    <xf numFmtId="0" fontId="38" fillId="0" borderId="0" xfId="52" applyFont="1" applyAlignment="1">
      <alignment horizontal="right"/>
    </xf>
    <xf numFmtId="2" fontId="38" fillId="0" borderId="0" xfId="52" applyNumberFormat="1" applyFont="1"/>
    <xf numFmtId="0" fontId="29" fillId="25" borderId="33" xfId="44" applyNumberFormat="1" applyFont="1" applyFill="1" applyBorder="1" applyAlignment="1" applyProtection="1">
      <alignment horizontal="left" vertical="center"/>
      <protection locked="0"/>
    </xf>
    <xf numFmtId="0" fontId="29" fillId="25" borderId="33" xfId="41" applyNumberFormat="1" applyFont="1" applyFill="1" applyBorder="1" applyAlignment="1" applyProtection="1">
      <alignment horizontal="center" vertical="center"/>
      <protection locked="0"/>
    </xf>
    <xf numFmtId="49" fontId="74" fillId="0" borderId="0" xfId="0" applyNumberFormat="1" applyFont="1" applyFill="1"/>
    <xf numFmtId="49" fontId="31" fillId="0" borderId="0" xfId="0" applyNumberFormat="1" applyFont="1" applyFill="1"/>
    <xf numFmtId="0" fontId="24" fillId="0" borderId="0" xfId="0" applyNumberFormat="1" applyFont="1" applyFill="1"/>
    <xf numFmtId="0" fontId="24" fillId="0" borderId="0" xfId="0" applyNumberFormat="1" applyFont="1" applyFill="1" applyAlignment="1">
      <alignment horizontal="center"/>
    </xf>
    <xf numFmtId="49" fontId="92" fillId="36" borderId="0" xfId="0" applyNumberFormat="1" applyFont="1" applyFill="1" applyAlignment="1">
      <alignment horizontal="center"/>
    </xf>
    <xf numFmtId="1" fontId="92" fillId="36" borderId="0" xfId="0" applyNumberFormat="1" applyFont="1" applyFill="1" applyAlignment="1">
      <alignment horizontal="center"/>
    </xf>
    <xf numFmtId="3" fontId="92" fillId="36" borderId="0" xfId="0" applyNumberFormat="1" applyFont="1" applyFill="1" applyAlignment="1">
      <alignment horizontal="center"/>
    </xf>
    <xf numFmtId="1" fontId="25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49" fontId="24" fillId="0" borderId="0" xfId="0" applyNumberFormat="1" applyFont="1" applyFill="1" applyBorder="1" applyAlignment="1">
      <alignment horizontal="center" vertical="center" wrapText="1"/>
    </xf>
    <xf numFmtId="1" fontId="31" fillId="0" borderId="0" xfId="0" applyNumberFormat="1" applyFont="1" applyFill="1" applyBorder="1"/>
    <xf numFmtId="49" fontId="31" fillId="0" borderId="0" xfId="0" applyNumberFormat="1" applyFont="1" applyFill="1" applyBorder="1"/>
    <xf numFmtId="0" fontId="32" fillId="0" borderId="0" xfId="0" applyFont="1" applyFill="1" applyBorder="1"/>
    <xf numFmtId="49" fontId="33" fillId="0" borderId="0" xfId="0" applyNumberFormat="1" applyFont="1" applyFill="1" applyBorder="1"/>
    <xf numFmtId="49" fontId="34" fillId="0" borderId="0" xfId="0" applyNumberFormat="1" applyFont="1" applyFill="1" applyBorder="1"/>
    <xf numFmtId="49" fontId="54" fillId="0" borderId="0" xfId="0" applyNumberFormat="1" applyFont="1" applyFill="1" applyBorder="1"/>
    <xf numFmtId="49" fontId="24" fillId="0" borderId="0" xfId="0" applyNumberFormat="1" applyFont="1" applyFill="1" applyBorder="1"/>
    <xf numFmtId="0" fontId="29" fillId="0" borderId="0" xfId="46" applyNumberFormat="1" applyFont="1" applyFill="1" applyBorder="1" applyAlignment="1" applyProtection="1">
      <alignment horizontal="left" vertical="center"/>
      <protection locked="0"/>
    </xf>
    <xf numFmtId="0" fontId="74" fillId="0" borderId="0" xfId="0" applyNumberFormat="1" applyFont="1" applyFill="1" applyBorder="1"/>
    <xf numFmtId="49" fontId="74" fillId="0" borderId="0" xfId="0" applyNumberFormat="1" applyFont="1" applyFill="1" applyBorder="1"/>
    <xf numFmtId="0" fontId="24" fillId="0" borderId="0" xfId="0" applyNumberFormat="1" applyFont="1" applyFill="1" applyBorder="1"/>
    <xf numFmtId="0" fontId="93" fillId="0" borderId="9" xfId="0" applyFont="1" applyBorder="1" applyAlignment="1">
      <alignment horizontal="left" vertical="center" wrapText="1"/>
    </xf>
    <xf numFmtId="0" fontId="93" fillId="0" borderId="9" xfId="0" applyFont="1" applyBorder="1" applyAlignment="1">
      <alignment horizontal="center" vertical="center" wrapText="1"/>
    </xf>
    <xf numFmtId="0" fontId="72" fillId="25" borderId="13" xfId="46" applyNumberFormat="1" applyFont="1" applyFill="1" applyBorder="1" applyAlignment="1" applyProtection="1">
      <alignment horizontal="left" vertical="center"/>
      <protection locked="0"/>
    </xf>
    <xf numFmtId="0" fontId="86" fillId="31" borderId="9" xfId="0" applyFont="1" applyFill="1" applyBorder="1" applyAlignment="1">
      <alignment horizontal="left" vertical="center" wrapText="1"/>
    </xf>
    <xf numFmtId="0" fontId="86" fillId="31" borderId="9" xfId="0" applyFont="1" applyFill="1" applyBorder="1" applyAlignment="1">
      <alignment horizontal="center" vertical="center" wrapText="1"/>
    </xf>
    <xf numFmtId="0" fontId="0" fillId="31" borderId="0" xfId="0" applyFill="1" applyAlignment="1">
      <alignment wrapText="1"/>
    </xf>
    <xf numFmtId="49" fontId="26" fillId="0" borderId="11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80" fillId="0" borderId="13" xfId="0" applyNumberFormat="1" applyFont="1" applyBorder="1" applyAlignment="1">
      <alignment horizontal="center"/>
    </xf>
    <xf numFmtId="0" fontId="80" fillId="25" borderId="13" xfId="44" applyNumberFormat="1" applyFont="1" applyFill="1" applyBorder="1" applyAlignment="1" applyProtection="1">
      <alignment horizontal="left" vertical="center"/>
      <protection locked="0"/>
    </xf>
    <xf numFmtId="0" fontId="80" fillId="25" borderId="13" xfId="41" applyNumberFormat="1" applyFont="1" applyFill="1" applyBorder="1" applyAlignment="1" applyProtection="1">
      <alignment horizontal="center" vertical="center"/>
      <protection locked="0"/>
    </xf>
    <xf numFmtId="0" fontId="80" fillId="25" borderId="13" xfId="44" applyNumberFormat="1" applyFont="1" applyFill="1" applyBorder="1" applyAlignment="1" applyProtection="1">
      <alignment horizontal="center" vertical="center"/>
      <protection locked="0"/>
    </xf>
    <xf numFmtId="49" fontId="80" fillId="0" borderId="13" xfId="0" quotePrefix="1" applyNumberFormat="1" applyFont="1" applyBorder="1" applyAlignment="1">
      <alignment horizontal="center"/>
    </xf>
    <xf numFmtId="1" fontId="94" fillId="31" borderId="0" xfId="0" applyNumberFormat="1" applyFont="1" applyFill="1"/>
    <xf numFmtId="49" fontId="26" fillId="0" borderId="31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/>
    <xf numFmtId="49" fontId="25" fillId="0" borderId="11" xfId="0" applyNumberFormat="1" applyFont="1" applyBorder="1"/>
    <xf numFmtId="49" fontId="26" fillId="0" borderId="0" xfId="0" applyNumberFormat="1" applyFont="1" applyBorder="1" applyAlignment="1"/>
    <xf numFmtId="0" fontId="29" fillId="25" borderId="14" xfId="44" applyNumberFormat="1" applyFont="1" applyFill="1" applyBorder="1" applyAlignment="1" applyProtection="1">
      <alignment horizontal="center" vertical="center"/>
      <protection locked="0"/>
    </xf>
    <xf numFmtId="49" fontId="25" fillId="0" borderId="14" xfId="0" quotePrefix="1" applyNumberFormat="1" applyFont="1" applyBorder="1" applyAlignment="1">
      <alignment horizontal="center"/>
    </xf>
    <xf numFmtId="1" fontId="31" fillId="0" borderId="0" xfId="0" applyNumberFormat="1" applyFont="1" applyBorder="1"/>
    <xf numFmtId="0" fontId="29" fillId="25" borderId="33" xfId="44" applyNumberFormat="1" applyFont="1" applyFill="1" applyBorder="1" applyAlignment="1" applyProtection="1">
      <alignment horizontal="center" vertical="center"/>
      <protection locked="0"/>
    </xf>
    <xf numFmtId="49" fontId="25" fillId="0" borderId="33" xfId="0" quotePrefix="1" applyNumberFormat="1" applyFont="1" applyBorder="1" applyAlignment="1">
      <alignment horizontal="center"/>
    </xf>
    <xf numFmtId="49" fontId="25" fillId="0" borderId="70" xfId="0" applyNumberFormat="1" applyFont="1" applyBorder="1" applyAlignment="1">
      <alignment horizontal="center"/>
    </xf>
    <xf numFmtId="0" fontId="29" fillId="25" borderId="70" xfId="44" applyNumberFormat="1" applyFont="1" applyFill="1" applyBorder="1" applyAlignment="1" applyProtection="1">
      <alignment horizontal="left" vertical="center"/>
      <protection locked="0"/>
    </xf>
    <xf numFmtId="0" fontId="29" fillId="25" borderId="70" xfId="41" applyNumberFormat="1" applyFont="1" applyFill="1" applyBorder="1" applyAlignment="1" applyProtection="1">
      <alignment horizontal="center" vertical="center"/>
      <protection locked="0"/>
    </xf>
    <xf numFmtId="0" fontId="29" fillId="25" borderId="70" xfId="44" applyNumberFormat="1" applyFont="1" applyFill="1" applyBorder="1" applyAlignment="1" applyProtection="1">
      <alignment horizontal="center" vertical="center"/>
      <protection locked="0"/>
    </xf>
    <xf numFmtId="49" fontId="25" fillId="0" borderId="70" xfId="0" quotePrefix="1" applyNumberFormat="1" applyFont="1" applyBorder="1" applyAlignment="1">
      <alignment horizontal="center"/>
    </xf>
    <xf numFmtId="0" fontId="80" fillId="0" borderId="9" xfId="0" applyFont="1" applyBorder="1" applyAlignment="1">
      <alignment horizontal="center" vertical="center"/>
    </xf>
    <xf numFmtId="0" fontId="80" fillId="0" borderId="9" xfId="0" quotePrefix="1" applyFont="1" applyBorder="1" applyAlignment="1">
      <alignment horizontal="center" vertical="center"/>
    </xf>
    <xf numFmtId="0" fontId="80" fillId="0" borderId="9" xfId="0" applyFont="1" applyBorder="1" applyAlignment="1">
      <alignment horizontal="left" vertical="center"/>
    </xf>
    <xf numFmtId="0" fontId="94" fillId="0" borderId="9" xfId="0" applyFont="1" applyBorder="1" applyAlignment="1">
      <alignment horizontal="center" vertical="center"/>
    </xf>
    <xf numFmtId="0" fontId="95" fillId="0" borderId="9" xfId="0" applyFont="1" applyBorder="1" applyAlignment="1">
      <alignment horizontal="center" vertical="center"/>
    </xf>
    <xf numFmtId="0" fontId="96" fillId="37" borderId="9" xfId="0" applyFont="1" applyFill="1" applyBorder="1" applyAlignment="1">
      <alignment horizontal="center" vertical="center"/>
    </xf>
    <xf numFmtId="0" fontId="96" fillId="37" borderId="9" xfId="0" quotePrefix="1" applyFont="1" applyFill="1" applyBorder="1" applyAlignment="1">
      <alignment horizontal="center" vertical="center"/>
    </xf>
    <xf numFmtId="0" fontId="96" fillId="37" borderId="9" xfId="0" applyFont="1" applyFill="1" applyBorder="1" applyAlignment="1">
      <alignment horizontal="left" vertical="center"/>
    </xf>
    <xf numFmtId="0" fontId="97" fillId="37" borderId="9" xfId="0" applyFont="1" applyFill="1" applyBorder="1" applyAlignment="1">
      <alignment horizontal="center" vertical="center"/>
    </xf>
    <xf numFmtId="0" fontId="98" fillId="37" borderId="9" xfId="0" applyFont="1" applyFill="1" applyBorder="1" applyAlignment="1">
      <alignment horizontal="center" vertical="center"/>
    </xf>
    <xf numFmtId="49" fontId="26" fillId="0" borderId="0" xfId="37" applyNumberFormat="1" applyFont="1" applyBorder="1" applyAlignment="1">
      <alignment horizontal="center"/>
    </xf>
    <xf numFmtId="49" fontId="25" fillId="0" borderId="0" xfId="37" applyNumberFormat="1" applyFont="1" applyAlignment="1">
      <alignment horizontal="center"/>
    </xf>
    <xf numFmtId="49" fontId="26" fillId="0" borderId="0" xfId="37" applyNumberFormat="1" applyFont="1" applyAlignment="1">
      <alignment horizontal="center"/>
    </xf>
    <xf numFmtId="49" fontId="42" fillId="0" borderId="0" xfId="37" applyNumberFormat="1" applyFont="1" applyAlignment="1">
      <alignment horizontal="center"/>
    </xf>
    <xf numFmtId="49" fontId="27" fillId="0" borderId="0" xfId="37" applyNumberFormat="1" applyFont="1" applyAlignment="1">
      <alignment horizontal="center"/>
    </xf>
    <xf numFmtId="49" fontId="26" fillId="0" borderId="11" xfId="37" applyNumberFormat="1" applyFont="1" applyBorder="1" applyAlignment="1">
      <alignment horizontal="center"/>
    </xf>
    <xf numFmtId="49" fontId="24" fillId="0" borderId="0" xfId="37" applyNumberFormat="1" applyFont="1" applyBorder="1" applyAlignment="1">
      <alignment horizontal="center"/>
    </xf>
    <xf numFmtId="49" fontId="26" fillId="0" borderId="29" xfId="37" applyNumberFormat="1" applyFont="1" applyBorder="1" applyAlignment="1">
      <alignment horizontal="center"/>
    </xf>
    <xf numFmtId="49" fontId="27" fillId="0" borderId="0" xfId="37" applyNumberFormat="1" applyFont="1" applyBorder="1" applyAlignment="1">
      <alignment horizontal="center"/>
    </xf>
    <xf numFmtId="49" fontId="26" fillId="0" borderId="67" xfId="37" applyNumberFormat="1" applyFont="1" applyBorder="1" applyAlignment="1">
      <alignment horizontal="right"/>
    </xf>
    <xf numFmtId="49" fontId="26" fillId="0" borderId="68" xfId="37" applyNumberFormat="1" applyFont="1" applyBorder="1" applyAlignment="1">
      <alignment horizontal="right"/>
    </xf>
    <xf numFmtId="49" fontId="27" fillId="0" borderId="11" xfId="0" applyNumberFormat="1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29" borderId="0" xfId="0" applyNumberFormat="1" applyFont="1" applyFill="1" applyAlignment="1">
      <alignment horizontal="center"/>
    </xf>
    <xf numFmtId="0" fontId="38" fillId="0" borderId="0" xfId="51" applyFont="1" applyAlignment="1">
      <alignment horizontal="center"/>
    </xf>
    <xf numFmtId="0" fontId="27" fillId="0" borderId="0" xfId="51" applyFont="1" applyAlignment="1">
      <alignment horizontal="center"/>
    </xf>
    <xf numFmtId="0" fontId="38" fillId="0" borderId="0" xfId="52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27" fillId="0" borderId="67" xfId="0" applyNumberFormat="1" applyFont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49" fontId="26" fillId="0" borderId="11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left" wrapText="1"/>
    </xf>
    <xf numFmtId="49" fontId="31" fillId="0" borderId="0" xfId="0" applyNumberFormat="1" applyFont="1" applyBorder="1" applyAlignment="1">
      <alignment horizontal="left"/>
    </xf>
    <xf numFmtId="0" fontId="26" fillId="0" borderId="9" xfId="37" applyFont="1" applyBorder="1" applyAlignment="1">
      <alignment horizontal="center" vertical="center" wrapText="1"/>
    </xf>
    <xf numFmtId="0" fontId="42" fillId="33" borderId="9" xfId="37" applyFont="1" applyFill="1" applyBorder="1" applyAlignment="1">
      <alignment horizontal="center" vertical="center" wrapText="1"/>
    </xf>
    <xf numFmtId="0" fontId="27" fillId="0" borderId="0" xfId="37" applyFont="1" applyAlignment="1">
      <alignment horizontal="center"/>
    </xf>
    <xf numFmtId="0" fontId="44" fillId="0" borderId="0" xfId="37" applyFont="1" applyAlignment="1">
      <alignment horizontal="center"/>
    </xf>
    <xf numFmtId="0" fontId="42" fillId="0" borderId="0" xfId="37" applyFont="1" applyAlignment="1">
      <alignment horizontal="center"/>
    </xf>
    <xf numFmtId="0" fontId="49" fillId="0" borderId="0" xfId="37" applyFont="1" applyBorder="1" applyAlignment="1">
      <alignment horizontal="center"/>
    </xf>
    <xf numFmtId="0" fontId="42" fillId="0" borderId="0" xfId="37" applyFont="1" applyFill="1" applyBorder="1" applyAlignment="1">
      <alignment horizontal="center" vertical="center" wrapText="1"/>
    </xf>
    <xf numFmtId="0" fontId="42" fillId="0" borderId="0" xfId="37" applyFont="1" applyBorder="1" applyAlignment="1">
      <alignment horizontal="center"/>
    </xf>
    <xf numFmtId="0" fontId="55" fillId="0" borderId="0" xfId="37" applyFont="1" applyFill="1" applyBorder="1" applyAlignment="1">
      <alignment horizontal="center" vertical="center" wrapText="1"/>
    </xf>
    <xf numFmtId="0" fontId="55" fillId="0" borderId="0" xfId="37" applyFont="1" applyFill="1" applyBorder="1" applyAlignment="1">
      <alignment horizontal="left" vertical="center" wrapText="1"/>
    </xf>
    <xf numFmtId="1" fontId="82" fillId="0" borderId="0" xfId="36" applyNumberFormat="1" applyFont="1" applyFill="1" applyAlignment="1">
      <alignment horizontal="left" indent="1"/>
    </xf>
    <xf numFmtId="1" fontId="82" fillId="31" borderId="0" xfId="36" applyNumberFormat="1" applyFont="1" applyFill="1" applyAlignment="1">
      <alignment horizontal="left" indent="1"/>
    </xf>
    <xf numFmtId="49" fontId="49" fillId="0" borderId="0" xfId="36" applyNumberFormat="1" applyFont="1" applyFill="1" applyAlignment="1">
      <alignment horizontal="center"/>
    </xf>
    <xf numFmtId="49" fontId="42" fillId="0" borderId="0" xfId="36" applyNumberFormat="1" applyFont="1" applyFill="1" applyAlignment="1">
      <alignment horizontal="center"/>
    </xf>
    <xf numFmtId="49" fontId="27" fillId="0" borderId="0" xfId="36" applyNumberFormat="1" applyFont="1" applyFill="1" applyBorder="1" applyAlignment="1">
      <alignment horizontal="center" vertical="center" wrapText="1"/>
    </xf>
    <xf numFmtId="49" fontId="44" fillId="0" borderId="0" xfId="36" applyNumberFormat="1" applyFont="1" applyFill="1" applyAlignment="1">
      <alignment horizontal="center"/>
    </xf>
    <xf numFmtId="49" fontId="26" fillId="0" borderId="0" xfId="36" applyNumberFormat="1" applyFont="1" applyFill="1" applyAlignment="1">
      <alignment horizontal="center"/>
    </xf>
    <xf numFmtId="0" fontId="6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6" fillId="0" borderId="29" xfId="0" applyFont="1" applyBorder="1" applyAlignment="1">
      <alignment horizontal="center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8" builtinId="42" customBuiltin="1"/>
    <cellStyle name="20% - Accent5" xfId="4" builtinId="46" customBuiltin="1"/>
    <cellStyle name="20% - Accent6" xfId="5" builtinId="50" customBuiltin="1"/>
    <cellStyle name="40% - Accent1" xfId="9" builtinId="31" customBuiltin="1"/>
    <cellStyle name="40% - Accent2" xfId="6" builtinId="35" customBuiltin="1"/>
    <cellStyle name="40% - Accent3" xfId="7" builtinId="39" customBuiltin="1"/>
    <cellStyle name="40% - Accent4" xfId="8" builtinId="43" customBuiltin="1"/>
    <cellStyle name="40% - Accent5" xfId="9" builtinId="47" customBuiltin="1"/>
    <cellStyle name="40% - Accent6" xfId="10" builtinId="51" customBuiltin="1"/>
    <cellStyle name="60% - Accent1" xfId="11" builtinId="32" customBuiltin="1"/>
    <cellStyle name="60% - Accent2" xfId="12" builtinId="36" customBuiltin="1"/>
    <cellStyle name="60% - Accent3" xfId="13" builtinId="40" customBuiltin="1"/>
    <cellStyle name="60% - Accent4" xfId="18" builtinId="44" customBuiltin="1"/>
    <cellStyle name="60% - Accent5" xfId="19" builtinId="48" customBuiltin="1"/>
    <cellStyle name="60% - Accent6" xfId="14" builtinId="52" customBuiltin="1"/>
    <cellStyle name="Accent1" xfId="15" builtinId="29" customBuiltin="1"/>
    <cellStyle name="Accent2" xfId="16" builtinId="33" customBuiltin="1"/>
    <cellStyle name="Accent3" xfId="17" builtinId="37" customBuiltin="1"/>
    <cellStyle name="Accent4" xfId="18" builtinId="41" customBuiltin="1"/>
    <cellStyle name="Accent5" xfId="19" builtinId="45" customBuiltin="1"/>
    <cellStyle name="Accent6" xfId="20" builtinId="49" customBuiltin="1"/>
    <cellStyle name="Bad" xfId="21" builtinId="27" customBuiltin="1"/>
    <cellStyle name="Calculation" xfId="22" builtinId="22" customBuiltin="1"/>
    <cellStyle name="Check Cell" xfId="23" builtinId="23" customBuiltin="1"/>
    <cellStyle name="Currency [0]" xfId="50" builtinId="7"/>
    <cellStyle name="Explanatory Text" xfId="24" builtinId="53" customBuiltin="1"/>
    <cellStyle name="Good" xfId="25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Input" xfId="30" builtinId="20" customBuiltin="1"/>
    <cellStyle name="Linked Cell" xfId="31" builtinId="24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rmal 5" xfId="36"/>
    <cellStyle name="Normal 6" xfId="51"/>
    <cellStyle name="Normal 6 2" xfId="53"/>
    <cellStyle name="Normal_DS HS Toan Truong 2014-2015 (Dan)" xfId="37"/>
    <cellStyle name="Normal_DS HS Toan Truong 2014-2015 (Dan) 2" xfId="52"/>
    <cellStyle name="Note" xfId="38" builtinId="10" customBuiltin="1"/>
    <cellStyle name="Output" xfId="39" builtinId="21" customBuiltin="1"/>
    <cellStyle name="psHeader" xfId="40"/>
    <cellStyle name="style2" xfId="41"/>
    <cellStyle name="style2 2" xfId="42"/>
    <cellStyle name="style2 3" xfId="43"/>
    <cellStyle name="style3" xfId="44"/>
    <cellStyle name="style3 2" xfId="45"/>
    <cellStyle name="style3 3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19050</xdr:rowOff>
    </xdr:from>
    <xdr:to>
      <xdr:col>1</xdr:col>
      <xdr:colOff>1428750</xdr:colOff>
      <xdr:row>2</xdr:row>
      <xdr:rowOff>19050</xdr:rowOff>
    </xdr:to>
    <xdr:sp macro="" textlink="">
      <xdr:nvSpPr>
        <xdr:cNvPr id="2" name="Line 41">
          <a:extLst>
            <a:ext uri="{FF2B5EF4-FFF2-40B4-BE49-F238E27FC236}">
              <a16:creationId xmlns="" xmlns:a16="http://schemas.microsoft.com/office/drawing/2014/main" id="{21A6F0FF-0F6B-41B0-8F26-A8700676E9A7}"/>
            </a:ext>
          </a:extLst>
        </xdr:cNvPr>
        <xdr:cNvSpPr>
          <a:spLocks noChangeShapeType="1"/>
        </xdr:cNvSpPr>
      </xdr:nvSpPr>
      <xdr:spPr bwMode="auto">
        <a:xfrm>
          <a:off x="733425" y="4286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2</xdr:row>
      <xdr:rowOff>28575</xdr:rowOff>
    </xdr:from>
    <xdr:to>
      <xdr:col>10</xdr:col>
      <xdr:colOff>285750</xdr:colOff>
      <xdr:row>2</xdr:row>
      <xdr:rowOff>28575</xdr:rowOff>
    </xdr:to>
    <xdr:sp macro="" textlink="">
      <xdr:nvSpPr>
        <xdr:cNvPr id="3" name="Line 42">
          <a:extLst>
            <a:ext uri="{FF2B5EF4-FFF2-40B4-BE49-F238E27FC236}">
              <a16:creationId xmlns="" xmlns:a16="http://schemas.microsoft.com/office/drawing/2014/main" id="{02F2EB66-65A3-4D06-86E1-3CB6A47317E3}"/>
            </a:ext>
          </a:extLst>
        </xdr:cNvPr>
        <xdr:cNvSpPr>
          <a:spLocks noChangeShapeType="1"/>
        </xdr:cNvSpPr>
      </xdr:nvSpPr>
      <xdr:spPr bwMode="auto">
        <a:xfrm>
          <a:off x="3895725" y="43815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44</xdr:row>
      <xdr:rowOff>19050</xdr:rowOff>
    </xdr:from>
    <xdr:to>
      <xdr:col>1</xdr:col>
      <xdr:colOff>1466850</xdr:colOff>
      <xdr:row>44</xdr:row>
      <xdr:rowOff>19050</xdr:rowOff>
    </xdr:to>
    <xdr:sp macro="" textlink="">
      <xdr:nvSpPr>
        <xdr:cNvPr id="4" name="Line 41">
          <a:extLst>
            <a:ext uri="{FF2B5EF4-FFF2-40B4-BE49-F238E27FC236}">
              <a16:creationId xmlns="" xmlns:a16="http://schemas.microsoft.com/office/drawing/2014/main" id="{E7DF5A07-3303-4BFD-9F09-E9D9950C4D5C}"/>
            </a:ext>
          </a:extLst>
        </xdr:cNvPr>
        <xdr:cNvSpPr>
          <a:spLocks noChangeShapeType="1"/>
        </xdr:cNvSpPr>
      </xdr:nvSpPr>
      <xdr:spPr bwMode="auto">
        <a:xfrm>
          <a:off x="723900" y="10572750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44</xdr:row>
      <xdr:rowOff>19050</xdr:rowOff>
    </xdr:from>
    <xdr:to>
      <xdr:col>10</xdr:col>
      <xdr:colOff>276225</xdr:colOff>
      <xdr:row>44</xdr:row>
      <xdr:rowOff>19050</xdr:rowOff>
    </xdr:to>
    <xdr:sp macro="" textlink="">
      <xdr:nvSpPr>
        <xdr:cNvPr id="5" name="Line 42">
          <a:extLst>
            <a:ext uri="{FF2B5EF4-FFF2-40B4-BE49-F238E27FC236}">
              <a16:creationId xmlns="" xmlns:a16="http://schemas.microsoft.com/office/drawing/2014/main" id="{4E19BC82-CD4D-44CD-810C-EF7A24D9ED81}"/>
            </a:ext>
          </a:extLst>
        </xdr:cNvPr>
        <xdr:cNvSpPr>
          <a:spLocks noChangeShapeType="1"/>
        </xdr:cNvSpPr>
      </xdr:nvSpPr>
      <xdr:spPr bwMode="auto">
        <a:xfrm>
          <a:off x="3886200" y="1057275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89</xdr:row>
      <xdr:rowOff>19050</xdr:rowOff>
    </xdr:from>
    <xdr:to>
      <xdr:col>1</xdr:col>
      <xdr:colOff>1476375</xdr:colOff>
      <xdr:row>89</xdr:row>
      <xdr:rowOff>19050</xdr:rowOff>
    </xdr:to>
    <xdr:sp macro="" textlink="">
      <xdr:nvSpPr>
        <xdr:cNvPr id="6" name="Line 41">
          <a:extLst>
            <a:ext uri="{FF2B5EF4-FFF2-40B4-BE49-F238E27FC236}">
              <a16:creationId xmlns="" xmlns:a16="http://schemas.microsoft.com/office/drawing/2014/main" id="{01EED4A8-990B-41D4-9CEE-53314F5EB796}"/>
            </a:ext>
          </a:extLst>
        </xdr:cNvPr>
        <xdr:cNvSpPr>
          <a:spLocks noChangeShapeType="1"/>
        </xdr:cNvSpPr>
      </xdr:nvSpPr>
      <xdr:spPr bwMode="auto">
        <a:xfrm>
          <a:off x="733425" y="20964525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89</xdr:row>
      <xdr:rowOff>19050</xdr:rowOff>
    </xdr:from>
    <xdr:to>
      <xdr:col>10</xdr:col>
      <xdr:colOff>276225</xdr:colOff>
      <xdr:row>89</xdr:row>
      <xdr:rowOff>19050</xdr:rowOff>
    </xdr:to>
    <xdr:sp macro="" textlink="">
      <xdr:nvSpPr>
        <xdr:cNvPr id="7" name="Line 42">
          <a:extLst>
            <a:ext uri="{FF2B5EF4-FFF2-40B4-BE49-F238E27FC236}">
              <a16:creationId xmlns="" xmlns:a16="http://schemas.microsoft.com/office/drawing/2014/main" id="{F179565F-DBFF-434D-98B3-EC9FE8624C0A}"/>
            </a:ext>
          </a:extLst>
        </xdr:cNvPr>
        <xdr:cNvSpPr>
          <a:spLocks noChangeShapeType="1"/>
        </xdr:cNvSpPr>
      </xdr:nvSpPr>
      <xdr:spPr bwMode="auto">
        <a:xfrm>
          <a:off x="3886200" y="2096452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134</xdr:row>
      <xdr:rowOff>19050</xdr:rowOff>
    </xdr:from>
    <xdr:to>
      <xdr:col>1</xdr:col>
      <xdr:colOff>1457325</xdr:colOff>
      <xdr:row>134</xdr:row>
      <xdr:rowOff>19050</xdr:rowOff>
    </xdr:to>
    <xdr:sp macro="" textlink="">
      <xdr:nvSpPr>
        <xdr:cNvPr id="8" name="Line 41">
          <a:extLst>
            <a:ext uri="{FF2B5EF4-FFF2-40B4-BE49-F238E27FC236}">
              <a16:creationId xmlns="" xmlns:a16="http://schemas.microsoft.com/office/drawing/2014/main" id="{0C425E56-DF0B-4192-BCEC-52ED3096C9E1}"/>
            </a:ext>
          </a:extLst>
        </xdr:cNvPr>
        <xdr:cNvSpPr>
          <a:spLocks noChangeShapeType="1"/>
        </xdr:cNvSpPr>
      </xdr:nvSpPr>
      <xdr:spPr bwMode="auto">
        <a:xfrm>
          <a:off x="733425" y="31308675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134</xdr:row>
      <xdr:rowOff>19050</xdr:rowOff>
    </xdr:from>
    <xdr:to>
      <xdr:col>10</xdr:col>
      <xdr:colOff>276225</xdr:colOff>
      <xdr:row>134</xdr:row>
      <xdr:rowOff>19050</xdr:rowOff>
    </xdr:to>
    <xdr:sp macro="" textlink="">
      <xdr:nvSpPr>
        <xdr:cNvPr id="9" name="Line 42">
          <a:extLst>
            <a:ext uri="{FF2B5EF4-FFF2-40B4-BE49-F238E27FC236}">
              <a16:creationId xmlns="" xmlns:a16="http://schemas.microsoft.com/office/drawing/2014/main" id="{AC53D526-FFB4-460C-A881-09C55428A147}"/>
            </a:ext>
          </a:extLst>
        </xdr:cNvPr>
        <xdr:cNvSpPr>
          <a:spLocks noChangeShapeType="1"/>
        </xdr:cNvSpPr>
      </xdr:nvSpPr>
      <xdr:spPr bwMode="auto">
        <a:xfrm>
          <a:off x="3886200" y="3130867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177</xdr:row>
      <xdr:rowOff>19050</xdr:rowOff>
    </xdr:from>
    <xdr:to>
      <xdr:col>1</xdr:col>
      <xdr:colOff>1428750</xdr:colOff>
      <xdr:row>177</xdr:row>
      <xdr:rowOff>19050</xdr:rowOff>
    </xdr:to>
    <xdr:sp macro="" textlink="">
      <xdr:nvSpPr>
        <xdr:cNvPr id="10" name="Line 41">
          <a:extLst>
            <a:ext uri="{FF2B5EF4-FFF2-40B4-BE49-F238E27FC236}">
              <a16:creationId xmlns="" xmlns:a16="http://schemas.microsoft.com/office/drawing/2014/main" id="{882CC1DD-CF80-4E6A-B0B2-EBCF1F8596E1}"/>
            </a:ext>
          </a:extLst>
        </xdr:cNvPr>
        <xdr:cNvSpPr>
          <a:spLocks noChangeShapeType="1"/>
        </xdr:cNvSpPr>
      </xdr:nvSpPr>
      <xdr:spPr bwMode="auto">
        <a:xfrm>
          <a:off x="733425" y="415861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177</xdr:row>
      <xdr:rowOff>19050</xdr:rowOff>
    </xdr:from>
    <xdr:to>
      <xdr:col>10</xdr:col>
      <xdr:colOff>276225</xdr:colOff>
      <xdr:row>177</xdr:row>
      <xdr:rowOff>19050</xdr:rowOff>
    </xdr:to>
    <xdr:sp macro="" textlink="">
      <xdr:nvSpPr>
        <xdr:cNvPr id="11" name="Line 42">
          <a:extLst>
            <a:ext uri="{FF2B5EF4-FFF2-40B4-BE49-F238E27FC236}">
              <a16:creationId xmlns="" xmlns:a16="http://schemas.microsoft.com/office/drawing/2014/main" id="{E0E0268C-C541-4323-8E52-C3FE323AFC41}"/>
            </a:ext>
          </a:extLst>
        </xdr:cNvPr>
        <xdr:cNvSpPr>
          <a:spLocks noChangeShapeType="1"/>
        </xdr:cNvSpPr>
      </xdr:nvSpPr>
      <xdr:spPr bwMode="auto">
        <a:xfrm>
          <a:off x="3886200" y="4158615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304</xdr:row>
      <xdr:rowOff>19050</xdr:rowOff>
    </xdr:from>
    <xdr:to>
      <xdr:col>1</xdr:col>
      <xdr:colOff>1447800</xdr:colOff>
      <xdr:row>304</xdr:row>
      <xdr:rowOff>19050</xdr:rowOff>
    </xdr:to>
    <xdr:sp macro="" textlink="">
      <xdr:nvSpPr>
        <xdr:cNvPr id="12" name="Line 41">
          <a:extLst>
            <a:ext uri="{FF2B5EF4-FFF2-40B4-BE49-F238E27FC236}">
              <a16:creationId xmlns="" xmlns:a16="http://schemas.microsoft.com/office/drawing/2014/main" id="{1FC1DFEC-4B70-4F39-8CA2-C1767C00D7BD}"/>
            </a:ext>
          </a:extLst>
        </xdr:cNvPr>
        <xdr:cNvSpPr>
          <a:spLocks noChangeShapeType="1"/>
        </xdr:cNvSpPr>
      </xdr:nvSpPr>
      <xdr:spPr bwMode="auto">
        <a:xfrm>
          <a:off x="733425" y="724376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304</xdr:row>
      <xdr:rowOff>19050</xdr:rowOff>
    </xdr:from>
    <xdr:to>
      <xdr:col>10</xdr:col>
      <xdr:colOff>276225</xdr:colOff>
      <xdr:row>304</xdr:row>
      <xdr:rowOff>19050</xdr:rowOff>
    </xdr:to>
    <xdr:sp macro="" textlink="">
      <xdr:nvSpPr>
        <xdr:cNvPr id="13" name="Line 42">
          <a:extLst>
            <a:ext uri="{FF2B5EF4-FFF2-40B4-BE49-F238E27FC236}">
              <a16:creationId xmlns="" xmlns:a16="http://schemas.microsoft.com/office/drawing/2014/main" id="{67391315-1AA5-4377-9E2A-53C6780AB5E1}"/>
            </a:ext>
          </a:extLst>
        </xdr:cNvPr>
        <xdr:cNvSpPr>
          <a:spLocks noChangeShapeType="1"/>
        </xdr:cNvSpPr>
      </xdr:nvSpPr>
      <xdr:spPr bwMode="auto">
        <a:xfrm>
          <a:off x="3886200" y="7243762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349</xdr:row>
      <xdr:rowOff>19050</xdr:rowOff>
    </xdr:from>
    <xdr:to>
      <xdr:col>1</xdr:col>
      <xdr:colOff>1428750</xdr:colOff>
      <xdr:row>349</xdr:row>
      <xdr:rowOff>19050</xdr:rowOff>
    </xdr:to>
    <xdr:sp macro="" textlink="">
      <xdr:nvSpPr>
        <xdr:cNvPr id="14" name="Line 41">
          <a:extLst>
            <a:ext uri="{FF2B5EF4-FFF2-40B4-BE49-F238E27FC236}">
              <a16:creationId xmlns="" xmlns:a16="http://schemas.microsoft.com/office/drawing/2014/main" id="{A7EDE57F-7006-46D0-9DFD-9C9BC7B4C3B7}"/>
            </a:ext>
          </a:extLst>
        </xdr:cNvPr>
        <xdr:cNvSpPr>
          <a:spLocks noChangeShapeType="1"/>
        </xdr:cNvSpPr>
      </xdr:nvSpPr>
      <xdr:spPr bwMode="auto">
        <a:xfrm>
          <a:off x="733425" y="828294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349</xdr:row>
      <xdr:rowOff>19050</xdr:rowOff>
    </xdr:from>
    <xdr:to>
      <xdr:col>10</xdr:col>
      <xdr:colOff>276225</xdr:colOff>
      <xdr:row>349</xdr:row>
      <xdr:rowOff>19050</xdr:rowOff>
    </xdr:to>
    <xdr:sp macro="" textlink="">
      <xdr:nvSpPr>
        <xdr:cNvPr id="15" name="Line 42">
          <a:extLst>
            <a:ext uri="{FF2B5EF4-FFF2-40B4-BE49-F238E27FC236}">
              <a16:creationId xmlns="" xmlns:a16="http://schemas.microsoft.com/office/drawing/2014/main" id="{E5EE1C1F-D75E-40A9-8075-4C57B7A25431}"/>
            </a:ext>
          </a:extLst>
        </xdr:cNvPr>
        <xdr:cNvSpPr>
          <a:spLocks noChangeShapeType="1"/>
        </xdr:cNvSpPr>
      </xdr:nvSpPr>
      <xdr:spPr bwMode="auto">
        <a:xfrm>
          <a:off x="3886200" y="8282940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392</xdr:row>
      <xdr:rowOff>19050</xdr:rowOff>
    </xdr:from>
    <xdr:to>
      <xdr:col>1</xdr:col>
      <xdr:colOff>1447800</xdr:colOff>
      <xdr:row>392</xdr:row>
      <xdr:rowOff>19050</xdr:rowOff>
    </xdr:to>
    <xdr:sp macro="" textlink="">
      <xdr:nvSpPr>
        <xdr:cNvPr id="16" name="Line 41">
          <a:extLst>
            <a:ext uri="{FF2B5EF4-FFF2-40B4-BE49-F238E27FC236}">
              <a16:creationId xmlns="" xmlns:a16="http://schemas.microsoft.com/office/drawing/2014/main" id="{5254533A-8A4F-4974-BE94-74A0293BED55}"/>
            </a:ext>
          </a:extLst>
        </xdr:cNvPr>
        <xdr:cNvSpPr>
          <a:spLocks noChangeShapeType="1"/>
        </xdr:cNvSpPr>
      </xdr:nvSpPr>
      <xdr:spPr bwMode="auto">
        <a:xfrm>
          <a:off x="733425" y="930878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392</xdr:row>
      <xdr:rowOff>19050</xdr:rowOff>
    </xdr:from>
    <xdr:to>
      <xdr:col>10</xdr:col>
      <xdr:colOff>276225</xdr:colOff>
      <xdr:row>392</xdr:row>
      <xdr:rowOff>19050</xdr:rowOff>
    </xdr:to>
    <xdr:sp macro="" textlink="">
      <xdr:nvSpPr>
        <xdr:cNvPr id="17" name="Line 42">
          <a:extLst>
            <a:ext uri="{FF2B5EF4-FFF2-40B4-BE49-F238E27FC236}">
              <a16:creationId xmlns="" xmlns:a16="http://schemas.microsoft.com/office/drawing/2014/main" id="{8442F6CA-CDF5-4AAA-BCB6-DC32DFD61937}"/>
            </a:ext>
          </a:extLst>
        </xdr:cNvPr>
        <xdr:cNvSpPr>
          <a:spLocks noChangeShapeType="1"/>
        </xdr:cNvSpPr>
      </xdr:nvSpPr>
      <xdr:spPr bwMode="auto">
        <a:xfrm>
          <a:off x="3886200" y="9308782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480</xdr:row>
      <xdr:rowOff>19050</xdr:rowOff>
    </xdr:from>
    <xdr:to>
      <xdr:col>1</xdr:col>
      <xdr:colOff>1447800</xdr:colOff>
      <xdr:row>480</xdr:row>
      <xdr:rowOff>19050</xdr:rowOff>
    </xdr:to>
    <xdr:sp macro="" textlink="">
      <xdr:nvSpPr>
        <xdr:cNvPr id="18" name="Line 41">
          <a:extLst>
            <a:ext uri="{FF2B5EF4-FFF2-40B4-BE49-F238E27FC236}">
              <a16:creationId xmlns="" xmlns:a16="http://schemas.microsoft.com/office/drawing/2014/main" id="{1E0CC550-27ED-49E9-BC37-0ABD552FD9CE}"/>
            </a:ext>
          </a:extLst>
        </xdr:cNvPr>
        <xdr:cNvSpPr>
          <a:spLocks noChangeShapeType="1"/>
        </xdr:cNvSpPr>
      </xdr:nvSpPr>
      <xdr:spPr bwMode="auto">
        <a:xfrm>
          <a:off x="733425" y="1137189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480</xdr:row>
      <xdr:rowOff>19050</xdr:rowOff>
    </xdr:from>
    <xdr:to>
      <xdr:col>10</xdr:col>
      <xdr:colOff>276225</xdr:colOff>
      <xdr:row>480</xdr:row>
      <xdr:rowOff>19050</xdr:rowOff>
    </xdr:to>
    <xdr:sp macro="" textlink="">
      <xdr:nvSpPr>
        <xdr:cNvPr id="19" name="Line 42">
          <a:extLst>
            <a:ext uri="{FF2B5EF4-FFF2-40B4-BE49-F238E27FC236}">
              <a16:creationId xmlns="" xmlns:a16="http://schemas.microsoft.com/office/drawing/2014/main" id="{3FB81029-0060-4A58-AA8D-D7AEFD79D2DE}"/>
            </a:ext>
          </a:extLst>
        </xdr:cNvPr>
        <xdr:cNvSpPr>
          <a:spLocks noChangeShapeType="1"/>
        </xdr:cNvSpPr>
      </xdr:nvSpPr>
      <xdr:spPr bwMode="auto">
        <a:xfrm>
          <a:off x="3886200" y="11371897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523</xdr:row>
      <xdr:rowOff>19050</xdr:rowOff>
    </xdr:from>
    <xdr:to>
      <xdr:col>1</xdr:col>
      <xdr:colOff>1438275</xdr:colOff>
      <xdr:row>523</xdr:row>
      <xdr:rowOff>19050</xdr:rowOff>
    </xdr:to>
    <xdr:sp macro="" textlink="">
      <xdr:nvSpPr>
        <xdr:cNvPr id="20" name="Line 41">
          <a:extLst>
            <a:ext uri="{FF2B5EF4-FFF2-40B4-BE49-F238E27FC236}">
              <a16:creationId xmlns="" xmlns:a16="http://schemas.microsoft.com/office/drawing/2014/main" id="{7A1CFF29-A41E-444F-B21C-DB1DACFC2CB2}"/>
            </a:ext>
          </a:extLst>
        </xdr:cNvPr>
        <xdr:cNvSpPr>
          <a:spLocks noChangeShapeType="1"/>
        </xdr:cNvSpPr>
      </xdr:nvSpPr>
      <xdr:spPr bwMode="auto">
        <a:xfrm>
          <a:off x="733425" y="12394882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523</xdr:row>
      <xdr:rowOff>19050</xdr:rowOff>
    </xdr:from>
    <xdr:to>
      <xdr:col>10</xdr:col>
      <xdr:colOff>276225</xdr:colOff>
      <xdr:row>523</xdr:row>
      <xdr:rowOff>19050</xdr:rowOff>
    </xdr:to>
    <xdr:sp macro="" textlink="">
      <xdr:nvSpPr>
        <xdr:cNvPr id="21" name="Line 42">
          <a:extLst>
            <a:ext uri="{FF2B5EF4-FFF2-40B4-BE49-F238E27FC236}">
              <a16:creationId xmlns="" xmlns:a16="http://schemas.microsoft.com/office/drawing/2014/main" id="{2067746D-7310-4278-81BF-5E557BCC9FFE}"/>
            </a:ext>
          </a:extLst>
        </xdr:cNvPr>
        <xdr:cNvSpPr>
          <a:spLocks noChangeShapeType="1"/>
        </xdr:cNvSpPr>
      </xdr:nvSpPr>
      <xdr:spPr bwMode="auto">
        <a:xfrm>
          <a:off x="3886200" y="12394882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</xdr:colOff>
      <xdr:row>570</xdr:row>
      <xdr:rowOff>19050</xdr:rowOff>
    </xdr:from>
    <xdr:to>
      <xdr:col>1</xdr:col>
      <xdr:colOff>1428750</xdr:colOff>
      <xdr:row>570</xdr:row>
      <xdr:rowOff>19050</xdr:rowOff>
    </xdr:to>
    <xdr:sp macro="" textlink="">
      <xdr:nvSpPr>
        <xdr:cNvPr id="22" name="Line 41">
          <a:extLst>
            <a:ext uri="{FF2B5EF4-FFF2-40B4-BE49-F238E27FC236}">
              <a16:creationId xmlns="" xmlns:a16="http://schemas.microsoft.com/office/drawing/2014/main" id="{3CAEB898-9E77-4DA2-811E-19EE27B52E13}"/>
            </a:ext>
          </a:extLst>
        </xdr:cNvPr>
        <xdr:cNvSpPr>
          <a:spLocks noChangeShapeType="1"/>
        </xdr:cNvSpPr>
      </xdr:nvSpPr>
      <xdr:spPr bwMode="auto">
        <a:xfrm>
          <a:off x="742950" y="134092950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570</xdr:row>
      <xdr:rowOff>19050</xdr:rowOff>
    </xdr:from>
    <xdr:to>
      <xdr:col>10</xdr:col>
      <xdr:colOff>276225</xdr:colOff>
      <xdr:row>570</xdr:row>
      <xdr:rowOff>19050</xdr:rowOff>
    </xdr:to>
    <xdr:sp macro="" textlink="">
      <xdr:nvSpPr>
        <xdr:cNvPr id="23" name="Line 42">
          <a:extLst>
            <a:ext uri="{FF2B5EF4-FFF2-40B4-BE49-F238E27FC236}">
              <a16:creationId xmlns="" xmlns:a16="http://schemas.microsoft.com/office/drawing/2014/main" id="{00950B72-E1F5-4AC8-82D2-9E0BE1F35AA6}"/>
            </a:ext>
          </a:extLst>
        </xdr:cNvPr>
        <xdr:cNvSpPr>
          <a:spLocks noChangeShapeType="1"/>
        </xdr:cNvSpPr>
      </xdr:nvSpPr>
      <xdr:spPr bwMode="auto">
        <a:xfrm>
          <a:off x="3886200" y="13409295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216</xdr:row>
      <xdr:rowOff>19050</xdr:rowOff>
    </xdr:from>
    <xdr:to>
      <xdr:col>1</xdr:col>
      <xdr:colOff>1476375</xdr:colOff>
      <xdr:row>216</xdr:row>
      <xdr:rowOff>19050</xdr:rowOff>
    </xdr:to>
    <xdr:sp macro="" textlink="">
      <xdr:nvSpPr>
        <xdr:cNvPr id="24" name="Line 41">
          <a:extLst>
            <a:ext uri="{FF2B5EF4-FFF2-40B4-BE49-F238E27FC236}">
              <a16:creationId xmlns="" xmlns:a16="http://schemas.microsoft.com/office/drawing/2014/main" id="{517CC81D-8568-4326-808F-108515EFDDEE}"/>
            </a:ext>
          </a:extLst>
        </xdr:cNvPr>
        <xdr:cNvSpPr>
          <a:spLocks noChangeShapeType="1"/>
        </xdr:cNvSpPr>
      </xdr:nvSpPr>
      <xdr:spPr bwMode="auto">
        <a:xfrm>
          <a:off x="733425" y="51787425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216</xdr:row>
      <xdr:rowOff>19050</xdr:rowOff>
    </xdr:from>
    <xdr:to>
      <xdr:col>10</xdr:col>
      <xdr:colOff>276225</xdr:colOff>
      <xdr:row>216</xdr:row>
      <xdr:rowOff>19050</xdr:rowOff>
    </xdr:to>
    <xdr:sp macro="" textlink="">
      <xdr:nvSpPr>
        <xdr:cNvPr id="25" name="Line 42">
          <a:extLst>
            <a:ext uri="{FF2B5EF4-FFF2-40B4-BE49-F238E27FC236}">
              <a16:creationId xmlns="" xmlns:a16="http://schemas.microsoft.com/office/drawing/2014/main" id="{BC216ED5-3AA9-4704-B449-E8D2597FC3B3}"/>
            </a:ext>
          </a:extLst>
        </xdr:cNvPr>
        <xdr:cNvSpPr>
          <a:spLocks noChangeShapeType="1"/>
        </xdr:cNvSpPr>
      </xdr:nvSpPr>
      <xdr:spPr bwMode="auto">
        <a:xfrm>
          <a:off x="3886200" y="5178742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259</xdr:row>
      <xdr:rowOff>19050</xdr:rowOff>
    </xdr:from>
    <xdr:to>
      <xdr:col>1</xdr:col>
      <xdr:colOff>1476375</xdr:colOff>
      <xdr:row>259</xdr:row>
      <xdr:rowOff>19050</xdr:rowOff>
    </xdr:to>
    <xdr:sp macro="" textlink="">
      <xdr:nvSpPr>
        <xdr:cNvPr id="26" name="Line 41">
          <a:extLst>
            <a:ext uri="{FF2B5EF4-FFF2-40B4-BE49-F238E27FC236}">
              <a16:creationId xmlns="" xmlns:a16="http://schemas.microsoft.com/office/drawing/2014/main" id="{4DCAEEA6-6493-486C-9D35-E4F3663D4119}"/>
            </a:ext>
          </a:extLst>
        </xdr:cNvPr>
        <xdr:cNvSpPr>
          <a:spLocks noChangeShapeType="1"/>
        </xdr:cNvSpPr>
      </xdr:nvSpPr>
      <xdr:spPr bwMode="auto">
        <a:xfrm>
          <a:off x="733425" y="62045850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259</xdr:row>
      <xdr:rowOff>19050</xdr:rowOff>
    </xdr:from>
    <xdr:to>
      <xdr:col>10</xdr:col>
      <xdr:colOff>276225</xdr:colOff>
      <xdr:row>259</xdr:row>
      <xdr:rowOff>19050</xdr:rowOff>
    </xdr:to>
    <xdr:sp macro="" textlink="">
      <xdr:nvSpPr>
        <xdr:cNvPr id="27" name="Line 42">
          <a:extLst>
            <a:ext uri="{FF2B5EF4-FFF2-40B4-BE49-F238E27FC236}">
              <a16:creationId xmlns="" xmlns:a16="http://schemas.microsoft.com/office/drawing/2014/main" id="{478D6956-BC0F-4DF1-A027-1E814616D0FC}"/>
            </a:ext>
          </a:extLst>
        </xdr:cNvPr>
        <xdr:cNvSpPr>
          <a:spLocks noChangeShapeType="1"/>
        </xdr:cNvSpPr>
      </xdr:nvSpPr>
      <xdr:spPr bwMode="auto">
        <a:xfrm>
          <a:off x="3886200" y="6204585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435</xdr:row>
      <xdr:rowOff>19050</xdr:rowOff>
    </xdr:from>
    <xdr:to>
      <xdr:col>1</xdr:col>
      <xdr:colOff>1447800</xdr:colOff>
      <xdr:row>435</xdr:row>
      <xdr:rowOff>19050</xdr:rowOff>
    </xdr:to>
    <xdr:sp macro="" textlink="">
      <xdr:nvSpPr>
        <xdr:cNvPr id="28" name="Line 41">
          <a:extLst>
            <a:ext uri="{FF2B5EF4-FFF2-40B4-BE49-F238E27FC236}">
              <a16:creationId xmlns="" xmlns:a16="http://schemas.microsoft.com/office/drawing/2014/main" id="{A3ED00BC-C115-4E13-ADD2-0232CD16F4EB}"/>
            </a:ext>
          </a:extLst>
        </xdr:cNvPr>
        <xdr:cNvSpPr>
          <a:spLocks noChangeShapeType="1"/>
        </xdr:cNvSpPr>
      </xdr:nvSpPr>
      <xdr:spPr bwMode="auto">
        <a:xfrm>
          <a:off x="733425" y="1033462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435</xdr:row>
      <xdr:rowOff>19050</xdr:rowOff>
    </xdr:from>
    <xdr:to>
      <xdr:col>10</xdr:col>
      <xdr:colOff>276225</xdr:colOff>
      <xdr:row>435</xdr:row>
      <xdr:rowOff>19050</xdr:rowOff>
    </xdr:to>
    <xdr:sp macro="" textlink="">
      <xdr:nvSpPr>
        <xdr:cNvPr id="29" name="Line 42">
          <a:extLst>
            <a:ext uri="{FF2B5EF4-FFF2-40B4-BE49-F238E27FC236}">
              <a16:creationId xmlns="" xmlns:a16="http://schemas.microsoft.com/office/drawing/2014/main" id="{C1D7DFAB-DF82-40E9-A02E-CBD54DC31509}"/>
            </a:ext>
          </a:extLst>
        </xdr:cNvPr>
        <xdr:cNvSpPr>
          <a:spLocks noChangeShapeType="1"/>
        </xdr:cNvSpPr>
      </xdr:nvSpPr>
      <xdr:spPr bwMode="auto">
        <a:xfrm>
          <a:off x="3886200" y="10334625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19050</xdr:rowOff>
    </xdr:from>
    <xdr:to>
      <xdr:col>1</xdr:col>
      <xdr:colOff>1428750</xdr:colOff>
      <xdr:row>2</xdr:row>
      <xdr:rowOff>19050</xdr:rowOff>
    </xdr:to>
    <xdr:sp macro="" textlink="">
      <xdr:nvSpPr>
        <xdr:cNvPr id="328403" name="Line 41">
          <a:extLst>
            <a:ext uri="{FF2B5EF4-FFF2-40B4-BE49-F238E27FC236}">
              <a16:creationId xmlns="" xmlns:a16="http://schemas.microsoft.com/office/drawing/2014/main" id="{730E9EA9-6E1D-4FEC-B798-86FB70666B73}"/>
            </a:ext>
          </a:extLst>
        </xdr:cNvPr>
        <xdr:cNvSpPr>
          <a:spLocks noChangeShapeType="1"/>
        </xdr:cNvSpPr>
      </xdr:nvSpPr>
      <xdr:spPr bwMode="auto">
        <a:xfrm>
          <a:off x="733425" y="4286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2</xdr:row>
      <xdr:rowOff>28575</xdr:rowOff>
    </xdr:from>
    <xdr:to>
      <xdr:col>10</xdr:col>
      <xdr:colOff>285750</xdr:colOff>
      <xdr:row>2</xdr:row>
      <xdr:rowOff>28575</xdr:rowOff>
    </xdr:to>
    <xdr:sp macro="" textlink="">
      <xdr:nvSpPr>
        <xdr:cNvPr id="328404" name="Line 42">
          <a:extLst>
            <a:ext uri="{FF2B5EF4-FFF2-40B4-BE49-F238E27FC236}">
              <a16:creationId xmlns="" xmlns:a16="http://schemas.microsoft.com/office/drawing/2014/main" id="{88AD3995-E4EC-46D1-9354-254B932B0961}"/>
            </a:ext>
          </a:extLst>
        </xdr:cNvPr>
        <xdr:cNvSpPr>
          <a:spLocks noChangeShapeType="1"/>
        </xdr:cNvSpPr>
      </xdr:nvSpPr>
      <xdr:spPr bwMode="auto">
        <a:xfrm>
          <a:off x="3895725" y="43815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44</xdr:row>
      <xdr:rowOff>19050</xdr:rowOff>
    </xdr:from>
    <xdr:to>
      <xdr:col>1</xdr:col>
      <xdr:colOff>1466850</xdr:colOff>
      <xdr:row>44</xdr:row>
      <xdr:rowOff>19050</xdr:rowOff>
    </xdr:to>
    <xdr:sp macro="" textlink="">
      <xdr:nvSpPr>
        <xdr:cNvPr id="328405" name="Line 41">
          <a:extLst>
            <a:ext uri="{FF2B5EF4-FFF2-40B4-BE49-F238E27FC236}">
              <a16:creationId xmlns="" xmlns:a16="http://schemas.microsoft.com/office/drawing/2014/main" id="{DF909FF9-63F6-4AB9-BD82-12B8ED9A2D3C}"/>
            </a:ext>
          </a:extLst>
        </xdr:cNvPr>
        <xdr:cNvSpPr>
          <a:spLocks noChangeShapeType="1"/>
        </xdr:cNvSpPr>
      </xdr:nvSpPr>
      <xdr:spPr bwMode="auto">
        <a:xfrm>
          <a:off x="723900" y="10572750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44</xdr:row>
      <xdr:rowOff>19050</xdr:rowOff>
    </xdr:from>
    <xdr:to>
      <xdr:col>10</xdr:col>
      <xdr:colOff>276225</xdr:colOff>
      <xdr:row>44</xdr:row>
      <xdr:rowOff>19050</xdr:rowOff>
    </xdr:to>
    <xdr:sp macro="" textlink="">
      <xdr:nvSpPr>
        <xdr:cNvPr id="328406" name="Line 42">
          <a:extLst>
            <a:ext uri="{FF2B5EF4-FFF2-40B4-BE49-F238E27FC236}">
              <a16:creationId xmlns="" xmlns:a16="http://schemas.microsoft.com/office/drawing/2014/main" id="{BE47DE42-3894-4A19-84BB-13DCCAB4B914}"/>
            </a:ext>
          </a:extLst>
        </xdr:cNvPr>
        <xdr:cNvSpPr>
          <a:spLocks noChangeShapeType="1"/>
        </xdr:cNvSpPr>
      </xdr:nvSpPr>
      <xdr:spPr bwMode="auto">
        <a:xfrm>
          <a:off x="3886200" y="1057275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89</xdr:row>
      <xdr:rowOff>19050</xdr:rowOff>
    </xdr:from>
    <xdr:to>
      <xdr:col>1</xdr:col>
      <xdr:colOff>1476375</xdr:colOff>
      <xdr:row>89</xdr:row>
      <xdr:rowOff>19050</xdr:rowOff>
    </xdr:to>
    <xdr:sp macro="" textlink="">
      <xdr:nvSpPr>
        <xdr:cNvPr id="328407" name="Line 41">
          <a:extLst>
            <a:ext uri="{FF2B5EF4-FFF2-40B4-BE49-F238E27FC236}">
              <a16:creationId xmlns="" xmlns:a16="http://schemas.microsoft.com/office/drawing/2014/main" id="{3AF359C2-020B-4298-B81C-CB5D8FE34E35}"/>
            </a:ext>
          </a:extLst>
        </xdr:cNvPr>
        <xdr:cNvSpPr>
          <a:spLocks noChangeShapeType="1"/>
        </xdr:cNvSpPr>
      </xdr:nvSpPr>
      <xdr:spPr bwMode="auto">
        <a:xfrm>
          <a:off x="733425" y="20964525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89</xdr:row>
      <xdr:rowOff>19050</xdr:rowOff>
    </xdr:from>
    <xdr:to>
      <xdr:col>10</xdr:col>
      <xdr:colOff>276225</xdr:colOff>
      <xdr:row>89</xdr:row>
      <xdr:rowOff>19050</xdr:rowOff>
    </xdr:to>
    <xdr:sp macro="" textlink="">
      <xdr:nvSpPr>
        <xdr:cNvPr id="328408" name="Line 42">
          <a:extLst>
            <a:ext uri="{FF2B5EF4-FFF2-40B4-BE49-F238E27FC236}">
              <a16:creationId xmlns="" xmlns:a16="http://schemas.microsoft.com/office/drawing/2014/main" id="{F340B8BE-F696-45A1-A777-93CC3C89327E}"/>
            </a:ext>
          </a:extLst>
        </xdr:cNvPr>
        <xdr:cNvSpPr>
          <a:spLocks noChangeShapeType="1"/>
        </xdr:cNvSpPr>
      </xdr:nvSpPr>
      <xdr:spPr bwMode="auto">
        <a:xfrm>
          <a:off x="3886200" y="2096452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134</xdr:row>
      <xdr:rowOff>19050</xdr:rowOff>
    </xdr:from>
    <xdr:to>
      <xdr:col>1</xdr:col>
      <xdr:colOff>1457325</xdr:colOff>
      <xdr:row>134</xdr:row>
      <xdr:rowOff>19050</xdr:rowOff>
    </xdr:to>
    <xdr:sp macro="" textlink="">
      <xdr:nvSpPr>
        <xdr:cNvPr id="328409" name="Line 41">
          <a:extLst>
            <a:ext uri="{FF2B5EF4-FFF2-40B4-BE49-F238E27FC236}">
              <a16:creationId xmlns="" xmlns:a16="http://schemas.microsoft.com/office/drawing/2014/main" id="{D1FB0405-2DF6-4AE4-8813-E2FAF942CCF8}"/>
            </a:ext>
          </a:extLst>
        </xdr:cNvPr>
        <xdr:cNvSpPr>
          <a:spLocks noChangeShapeType="1"/>
        </xdr:cNvSpPr>
      </xdr:nvSpPr>
      <xdr:spPr bwMode="auto">
        <a:xfrm>
          <a:off x="733425" y="31308675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134</xdr:row>
      <xdr:rowOff>19050</xdr:rowOff>
    </xdr:from>
    <xdr:to>
      <xdr:col>10</xdr:col>
      <xdr:colOff>276225</xdr:colOff>
      <xdr:row>134</xdr:row>
      <xdr:rowOff>19050</xdr:rowOff>
    </xdr:to>
    <xdr:sp macro="" textlink="">
      <xdr:nvSpPr>
        <xdr:cNvPr id="328410" name="Line 42">
          <a:extLst>
            <a:ext uri="{FF2B5EF4-FFF2-40B4-BE49-F238E27FC236}">
              <a16:creationId xmlns="" xmlns:a16="http://schemas.microsoft.com/office/drawing/2014/main" id="{4DD62E85-5EA8-466B-9297-4B05B97A3C24}"/>
            </a:ext>
          </a:extLst>
        </xdr:cNvPr>
        <xdr:cNvSpPr>
          <a:spLocks noChangeShapeType="1"/>
        </xdr:cNvSpPr>
      </xdr:nvSpPr>
      <xdr:spPr bwMode="auto">
        <a:xfrm>
          <a:off x="3886200" y="3130867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177</xdr:row>
      <xdr:rowOff>19050</xdr:rowOff>
    </xdr:from>
    <xdr:to>
      <xdr:col>1</xdr:col>
      <xdr:colOff>1428750</xdr:colOff>
      <xdr:row>177</xdr:row>
      <xdr:rowOff>19050</xdr:rowOff>
    </xdr:to>
    <xdr:sp macro="" textlink="">
      <xdr:nvSpPr>
        <xdr:cNvPr id="328411" name="Line 41">
          <a:extLst>
            <a:ext uri="{FF2B5EF4-FFF2-40B4-BE49-F238E27FC236}">
              <a16:creationId xmlns="" xmlns:a16="http://schemas.microsoft.com/office/drawing/2014/main" id="{399A5A0C-3FC5-453C-B923-310B90ECF488}"/>
            </a:ext>
          </a:extLst>
        </xdr:cNvPr>
        <xdr:cNvSpPr>
          <a:spLocks noChangeShapeType="1"/>
        </xdr:cNvSpPr>
      </xdr:nvSpPr>
      <xdr:spPr bwMode="auto">
        <a:xfrm>
          <a:off x="733425" y="415861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177</xdr:row>
      <xdr:rowOff>19050</xdr:rowOff>
    </xdr:from>
    <xdr:to>
      <xdr:col>10</xdr:col>
      <xdr:colOff>276225</xdr:colOff>
      <xdr:row>177</xdr:row>
      <xdr:rowOff>19050</xdr:rowOff>
    </xdr:to>
    <xdr:sp macro="" textlink="">
      <xdr:nvSpPr>
        <xdr:cNvPr id="328412" name="Line 42">
          <a:extLst>
            <a:ext uri="{FF2B5EF4-FFF2-40B4-BE49-F238E27FC236}">
              <a16:creationId xmlns="" xmlns:a16="http://schemas.microsoft.com/office/drawing/2014/main" id="{A7A37BB8-EDCA-475C-A1A8-167123F5ED14}"/>
            </a:ext>
          </a:extLst>
        </xdr:cNvPr>
        <xdr:cNvSpPr>
          <a:spLocks noChangeShapeType="1"/>
        </xdr:cNvSpPr>
      </xdr:nvSpPr>
      <xdr:spPr bwMode="auto">
        <a:xfrm>
          <a:off x="3886200" y="4158615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304</xdr:row>
      <xdr:rowOff>19050</xdr:rowOff>
    </xdr:from>
    <xdr:to>
      <xdr:col>1</xdr:col>
      <xdr:colOff>1447800</xdr:colOff>
      <xdr:row>304</xdr:row>
      <xdr:rowOff>19050</xdr:rowOff>
    </xdr:to>
    <xdr:sp macro="" textlink="">
      <xdr:nvSpPr>
        <xdr:cNvPr id="328413" name="Line 41">
          <a:extLst>
            <a:ext uri="{FF2B5EF4-FFF2-40B4-BE49-F238E27FC236}">
              <a16:creationId xmlns="" xmlns:a16="http://schemas.microsoft.com/office/drawing/2014/main" id="{5D1887FF-6CEE-4560-A774-8B27D4289DAF}"/>
            </a:ext>
          </a:extLst>
        </xdr:cNvPr>
        <xdr:cNvSpPr>
          <a:spLocks noChangeShapeType="1"/>
        </xdr:cNvSpPr>
      </xdr:nvSpPr>
      <xdr:spPr bwMode="auto">
        <a:xfrm>
          <a:off x="733425" y="724376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304</xdr:row>
      <xdr:rowOff>19050</xdr:rowOff>
    </xdr:from>
    <xdr:to>
      <xdr:col>10</xdr:col>
      <xdr:colOff>276225</xdr:colOff>
      <xdr:row>304</xdr:row>
      <xdr:rowOff>19050</xdr:rowOff>
    </xdr:to>
    <xdr:sp macro="" textlink="">
      <xdr:nvSpPr>
        <xdr:cNvPr id="328414" name="Line 42">
          <a:extLst>
            <a:ext uri="{FF2B5EF4-FFF2-40B4-BE49-F238E27FC236}">
              <a16:creationId xmlns="" xmlns:a16="http://schemas.microsoft.com/office/drawing/2014/main" id="{7BF147D7-2324-4CAC-BE7E-ECEEE2FECE11}"/>
            </a:ext>
          </a:extLst>
        </xdr:cNvPr>
        <xdr:cNvSpPr>
          <a:spLocks noChangeShapeType="1"/>
        </xdr:cNvSpPr>
      </xdr:nvSpPr>
      <xdr:spPr bwMode="auto">
        <a:xfrm>
          <a:off x="3886200" y="7243762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349</xdr:row>
      <xdr:rowOff>19050</xdr:rowOff>
    </xdr:from>
    <xdr:to>
      <xdr:col>1</xdr:col>
      <xdr:colOff>1428750</xdr:colOff>
      <xdr:row>349</xdr:row>
      <xdr:rowOff>19050</xdr:rowOff>
    </xdr:to>
    <xdr:sp macro="" textlink="">
      <xdr:nvSpPr>
        <xdr:cNvPr id="328415" name="Line 41">
          <a:extLst>
            <a:ext uri="{FF2B5EF4-FFF2-40B4-BE49-F238E27FC236}">
              <a16:creationId xmlns="" xmlns:a16="http://schemas.microsoft.com/office/drawing/2014/main" id="{28E7C4EB-F8D3-4B1E-9594-2ECD15408A4F}"/>
            </a:ext>
          </a:extLst>
        </xdr:cNvPr>
        <xdr:cNvSpPr>
          <a:spLocks noChangeShapeType="1"/>
        </xdr:cNvSpPr>
      </xdr:nvSpPr>
      <xdr:spPr bwMode="auto">
        <a:xfrm>
          <a:off x="733425" y="828294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349</xdr:row>
      <xdr:rowOff>19050</xdr:rowOff>
    </xdr:from>
    <xdr:to>
      <xdr:col>10</xdr:col>
      <xdr:colOff>276225</xdr:colOff>
      <xdr:row>349</xdr:row>
      <xdr:rowOff>19050</xdr:rowOff>
    </xdr:to>
    <xdr:sp macro="" textlink="">
      <xdr:nvSpPr>
        <xdr:cNvPr id="328416" name="Line 42">
          <a:extLst>
            <a:ext uri="{FF2B5EF4-FFF2-40B4-BE49-F238E27FC236}">
              <a16:creationId xmlns="" xmlns:a16="http://schemas.microsoft.com/office/drawing/2014/main" id="{B480668F-BE41-45A1-853D-BFA0A8EEF416}"/>
            </a:ext>
          </a:extLst>
        </xdr:cNvPr>
        <xdr:cNvSpPr>
          <a:spLocks noChangeShapeType="1"/>
        </xdr:cNvSpPr>
      </xdr:nvSpPr>
      <xdr:spPr bwMode="auto">
        <a:xfrm>
          <a:off x="3886200" y="8282940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392</xdr:row>
      <xdr:rowOff>19050</xdr:rowOff>
    </xdr:from>
    <xdr:to>
      <xdr:col>1</xdr:col>
      <xdr:colOff>1447800</xdr:colOff>
      <xdr:row>392</xdr:row>
      <xdr:rowOff>19050</xdr:rowOff>
    </xdr:to>
    <xdr:sp macro="" textlink="">
      <xdr:nvSpPr>
        <xdr:cNvPr id="328417" name="Line 41">
          <a:extLst>
            <a:ext uri="{FF2B5EF4-FFF2-40B4-BE49-F238E27FC236}">
              <a16:creationId xmlns="" xmlns:a16="http://schemas.microsoft.com/office/drawing/2014/main" id="{4141F227-5871-4463-98D6-6DDB8CBC616E}"/>
            </a:ext>
          </a:extLst>
        </xdr:cNvPr>
        <xdr:cNvSpPr>
          <a:spLocks noChangeShapeType="1"/>
        </xdr:cNvSpPr>
      </xdr:nvSpPr>
      <xdr:spPr bwMode="auto">
        <a:xfrm>
          <a:off x="733425" y="9308782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392</xdr:row>
      <xdr:rowOff>19050</xdr:rowOff>
    </xdr:from>
    <xdr:to>
      <xdr:col>10</xdr:col>
      <xdr:colOff>276225</xdr:colOff>
      <xdr:row>392</xdr:row>
      <xdr:rowOff>19050</xdr:rowOff>
    </xdr:to>
    <xdr:sp macro="" textlink="">
      <xdr:nvSpPr>
        <xdr:cNvPr id="328418" name="Line 42">
          <a:extLst>
            <a:ext uri="{FF2B5EF4-FFF2-40B4-BE49-F238E27FC236}">
              <a16:creationId xmlns="" xmlns:a16="http://schemas.microsoft.com/office/drawing/2014/main" id="{8F17F200-D07A-41B2-9E32-52B90BBC378F}"/>
            </a:ext>
          </a:extLst>
        </xdr:cNvPr>
        <xdr:cNvSpPr>
          <a:spLocks noChangeShapeType="1"/>
        </xdr:cNvSpPr>
      </xdr:nvSpPr>
      <xdr:spPr bwMode="auto">
        <a:xfrm>
          <a:off x="3886200" y="9308782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480</xdr:row>
      <xdr:rowOff>19050</xdr:rowOff>
    </xdr:from>
    <xdr:to>
      <xdr:col>1</xdr:col>
      <xdr:colOff>1447800</xdr:colOff>
      <xdr:row>480</xdr:row>
      <xdr:rowOff>19050</xdr:rowOff>
    </xdr:to>
    <xdr:sp macro="" textlink="">
      <xdr:nvSpPr>
        <xdr:cNvPr id="328419" name="Line 41">
          <a:extLst>
            <a:ext uri="{FF2B5EF4-FFF2-40B4-BE49-F238E27FC236}">
              <a16:creationId xmlns="" xmlns:a16="http://schemas.microsoft.com/office/drawing/2014/main" id="{81CAC2CF-7BD3-4772-8F43-9DDC13C9FC2C}"/>
            </a:ext>
          </a:extLst>
        </xdr:cNvPr>
        <xdr:cNvSpPr>
          <a:spLocks noChangeShapeType="1"/>
        </xdr:cNvSpPr>
      </xdr:nvSpPr>
      <xdr:spPr bwMode="auto">
        <a:xfrm>
          <a:off x="733425" y="113718975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480</xdr:row>
      <xdr:rowOff>19050</xdr:rowOff>
    </xdr:from>
    <xdr:to>
      <xdr:col>10</xdr:col>
      <xdr:colOff>276225</xdr:colOff>
      <xdr:row>480</xdr:row>
      <xdr:rowOff>19050</xdr:rowOff>
    </xdr:to>
    <xdr:sp macro="" textlink="">
      <xdr:nvSpPr>
        <xdr:cNvPr id="328420" name="Line 42">
          <a:extLst>
            <a:ext uri="{FF2B5EF4-FFF2-40B4-BE49-F238E27FC236}">
              <a16:creationId xmlns="" xmlns:a16="http://schemas.microsoft.com/office/drawing/2014/main" id="{86959CD3-829D-422F-8D11-EF81496321F2}"/>
            </a:ext>
          </a:extLst>
        </xdr:cNvPr>
        <xdr:cNvSpPr>
          <a:spLocks noChangeShapeType="1"/>
        </xdr:cNvSpPr>
      </xdr:nvSpPr>
      <xdr:spPr bwMode="auto">
        <a:xfrm>
          <a:off x="3886200" y="11371897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523</xdr:row>
      <xdr:rowOff>19050</xdr:rowOff>
    </xdr:from>
    <xdr:to>
      <xdr:col>1</xdr:col>
      <xdr:colOff>1438275</xdr:colOff>
      <xdr:row>523</xdr:row>
      <xdr:rowOff>19050</xdr:rowOff>
    </xdr:to>
    <xdr:sp macro="" textlink="">
      <xdr:nvSpPr>
        <xdr:cNvPr id="328421" name="Line 41">
          <a:extLst>
            <a:ext uri="{FF2B5EF4-FFF2-40B4-BE49-F238E27FC236}">
              <a16:creationId xmlns="" xmlns:a16="http://schemas.microsoft.com/office/drawing/2014/main" id="{D2BEE679-2800-45CD-981D-B0780C327DA5}"/>
            </a:ext>
          </a:extLst>
        </xdr:cNvPr>
        <xdr:cNvSpPr>
          <a:spLocks noChangeShapeType="1"/>
        </xdr:cNvSpPr>
      </xdr:nvSpPr>
      <xdr:spPr bwMode="auto">
        <a:xfrm>
          <a:off x="733425" y="123948825"/>
          <a:ext cx="1028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523</xdr:row>
      <xdr:rowOff>19050</xdr:rowOff>
    </xdr:from>
    <xdr:to>
      <xdr:col>10</xdr:col>
      <xdr:colOff>276225</xdr:colOff>
      <xdr:row>523</xdr:row>
      <xdr:rowOff>19050</xdr:rowOff>
    </xdr:to>
    <xdr:sp macro="" textlink="">
      <xdr:nvSpPr>
        <xdr:cNvPr id="328422" name="Line 42">
          <a:extLst>
            <a:ext uri="{FF2B5EF4-FFF2-40B4-BE49-F238E27FC236}">
              <a16:creationId xmlns="" xmlns:a16="http://schemas.microsoft.com/office/drawing/2014/main" id="{6181FE51-9148-4BB8-AC7E-DD6FDBABAA5F}"/>
            </a:ext>
          </a:extLst>
        </xdr:cNvPr>
        <xdr:cNvSpPr>
          <a:spLocks noChangeShapeType="1"/>
        </xdr:cNvSpPr>
      </xdr:nvSpPr>
      <xdr:spPr bwMode="auto">
        <a:xfrm>
          <a:off x="3886200" y="12394882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</xdr:colOff>
      <xdr:row>570</xdr:row>
      <xdr:rowOff>19050</xdr:rowOff>
    </xdr:from>
    <xdr:to>
      <xdr:col>1</xdr:col>
      <xdr:colOff>1428750</xdr:colOff>
      <xdr:row>570</xdr:row>
      <xdr:rowOff>19050</xdr:rowOff>
    </xdr:to>
    <xdr:sp macro="" textlink="">
      <xdr:nvSpPr>
        <xdr:cNvPr id="328423" name="Line 41">
          <a:extLst>
            <a:ext uri="{FF2B5EF4-FFF2-40B4-BE49-F238E27FC236}">
              <a16:creationId xmlns="" xmlns:a16="http://schemas.microsoft.com/office/drawing/2014/main" id="{EE75F34D-2CFC-447E-A8C6-26D8BF18BBE3}"/>
            </a:ext>
          </a:extLst>
        </xdr:cNvPr>
        <xdr:cNvSpPr>
          <a:spLocks noChangeShapeType="1"/>
        </xdr:cNvSpPr>
      </xdr:nvSpPr>
      <xdr:spPr bwMode="auto">
        <a:xfrm>
          <a:off x="742950" y="134092950"/>
          <a:ext cx="1009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570</xdr:row>
      <xdr:rowOff>19050</xdr:rowOff>
    </xdr:from>
    <xdr:to>
      <xdr:col>10</xdr:col>
      <xdr:colOff>276225</xdr:colOff>
      <xdr:row>570</xdr:row>
      <xdr:rowOff>19050</xdr:rowOff>
    </xdr:to>
    <xdr:sp macro="" textlink="">
      <xdr:nvSpPr>
        <xdr:cNvPr id="328424" name="Line 42">
          <a:extLst>
            <a:ext uri="{FF2B5EF4-FFF2-40B4-BE49-F238E27FC236}">
              <a16:creationId xmlns="" xmlns:a16="http://schemas.microsoft.com/office/drawing/2014/main" id="{F98AAF2F-CBF3-4B75-8E18-1517059EC028}"/>
            </a:ext>
          </a:extLst>
        </xdr:cNvPr>
        <xdr:cNvSpPr>
          <a:spLocks noChangeShapeType="1"/>
        </xdr:cNvSpPr>
      </xdr:nvSpPr>
      <xdr:spPr bwMode="auto">
        <a:xfrm>
          <a:off x="3886200" y="13409295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216</xdr:row>
      <xdr:rowOff>19050</xdr:rowOff>
    </xdr:from>
    <xdr:to>
      <xdr:col>1</xdr:col>
      <xdr:colOff>1476375</xdr:colOff>
      <xdr:row>216</xdr:row>
      <xdr:rowOff>19050</xdr:rowOff>
    </xdr:to>
    <xdr:sp macro="" textlink="">
      <xdr:nvSpPr>
        <xdr:cNvPr id="328425" name="Line 41">
          <a:extLst>
            <a:ext uri="{FF2B5EF4-FFF2-40B4-BE49-F238E27FC236}">
              <a16:creationId xmlns="" xmlns:a16="http://schemas.microsoft.com/office/drawing/2014/main" id="{3D6E1389-C85B-40F1-93CB-0CA4CBA508D6}"/>
            </a:ext>
          </a:extLst>
        </xdr:cNvPr>
        <xdr:cNvSpPr>
          <a:spLocks noChangeShapeType="1"/>
        </xdr:cNvSpPr>
      </xdr:nvSpPr>
      <xdr:spPr bwMode="auto">
        <a:xfrm>
          <a:off x="733425" y="51787425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216</xdr:row>
      <xdr:rowOff>19050</xdr:rowOff>
    </xdr:from>
    <xdr:to>
      <xdr:col>10</xdr:col>
      <xdr:colOff>276225</xdr:colOff>
      <xdr:row>216</xdr:row>
      <xdr:rowOff>19050</xdr:rowOff>
    </xdr:to>
    <xdr:sp macro="" textlink="">
      <xdr:nvSpPr>
        <xdr:cNvPr id="328426" name="Line 42">
          <a:extLst>
            <a:ext uri="{FF2B5EF4-FFF2-40B4-BE49-F238E27FC236}">
              <a16:creationId xmlns="" xmlns:a16="http://schemas.microsoft.com/office/drawing/2014/main" id="{E68F7D96-1448-45FE-A469-FDB4CA4AF866}"/>
            </a:ext>
          </a:extLst>
        </xdr:cNvPr>
        <xdr:cNvSpPr>
          <a:spLocks noChangeShapeType="1"/>
        </xdr:cNvSpPr>
      </xdr:nvSpPr>
      <xdr:spPr bwMode="auto">
        <a:xfrm>
          <a:off x="3886200" y="51787425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259</xdr:row>
      <xdr:rowOff>19050</xdr:rowOff>
    </xdr:from>
    <xdr:to>
      <xdr:col>1</xdr:col>
      <xdr:colOff>1476375</xdr:colOff>
      <xdr:row>259</xdr:row>
      <xdr:rowOff>19050</xdr:rowOff>
    </xdr:to>
    <xdr:sp macro="" textlink="">
      <xdr:nvSpPr>
        <xdr:cNvPr id="328427" name="Line 41">
          <a:extLst>
            <a:ext uri="{FF2B5EF4-FFF2-40B4-BE49-F238E27FC236}">
              <a16:creationId xmlns="" xmlns:a16="http://schemas.microsoft.com/office/drawing/2014/main" id="{3FC5D35E-B38C-4EE8-B5FE-75F21D32EFFE}"/>
            </a:ext>
          </a:extLst>
        </xdr:cNvPr>
        <xdr:cNvSpPr>
          <a:spLocks noChangeShapeType="1"/>
        </xdr:cNvSpPr>
      </xdr:nvSpPr>
      <xdr:spPr bwMode="auto">
        <a:xfrm>
          <a:off x="733425" y="62045850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259</xdr:row>
      <xdr:rowOff>19050</xdr:rowOff>
    </xdr:from>
    <xdr:to>
      <xdr:col>10</xdr:col>
      <xdr:colOff>276225</xdr:colOff>
      <xdr:row>259</xdr:row>
      <xdr:rowOff>19050</xdr:rowOff>
    </xdr:to>
    <xdr:sp macro="" textlink="">
      <xdr:nvSpPr>
        <xdr:cNvPr id="328428" name="Line 42">
          <a:extLst>
            <a:ext uri="{FF2B5EF4-FFF2-40B4-BE49-F238E27FC236}">
              <a16:creationId xmlns="" xmlns:a16="http://schemas.microsoft.com/office/drawing/2014/main" id="{A6D5EFF8-E93F-4666-94A5-311F4D1295DA}"/>
            </a:ext>
          </a:extLst>
        </xdr:cNvPr>
        <xdr:cNvSpPr>
          <a:spLocks noChangeShapeType="1"/>
        </xdr:cNvSpPr>
      </xdr:nvSpPr>
      <xdr:spPr bwMode="auto">
        <a:xfrm>
          <a:off x="3886200" y="6204585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435</xdr:row>
      <xdr:rowOff>19050</xdr:rowOff>
    </xdr:from>
    <xdr:to>
      <xdr:col>1</xdr:col>
      <xdr:colOff>1447800</xdr:colOff>
      <xdr:row>435</xdr:row>
      <xdr:rowOff>19050</xdr:rowOff>
    </xdr:to>
    <xdr:sp macro="" textlink="">
      <xdr:nvSpPr>
        <xdr:cNvPr id="328429" name="Line 41">
          <a:extLst>
            <a:ext uri="{FF2B5EF4-FFF2-40B4-BE49-F238E27FC236}">
              <a16:creationId xmlns="" xmlns:a16="http://schemas.microsoft.com/office/drawing/2014/main" id="{2756B0D2-53CA-4E32-B552-42F4FDB5115E}"/>
            </a:ext>
          </a:extLst>
        </xdr:cNvPr>
        <xdr:cNvSpPr>
          <a:spLocks noChangeShapeType="1"/>
        </xdr:cNvSpPr>
      </xdr:nvSpPr>
      <xdr:spPr bwMode="auto">
        <a:xfrm>
          <a:off x="733425" y="103346250"/>
          <a:ext cx="1038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435</xdr:row>
      <xdr:rowOff>19050</xdr:rowOff>
    </xdr:from>
    <xdr:to>
      <xdr:col>10</xdr:col>
      <xdr:colOff>276225</xdr:colOff>
      <xdr:row>435</xdr:row>
      <xdr:rowOff>19050</xdr:rowOff>
    </xdr:to>
    <xdr:sp macro="" textlink="">
      <xdr:nvSpPr>
        <xdr:cNvPr id="328430" name="Line 42">
          <a:extLst>
            <a:ext uri="{FF2B5EF4-FFF2-40B4-BE49-F238E27FC236}">
              <a16:creationId xmlns="" xmlns:a16="http://schemas.microsoft.com/office/drawing/2014/main" id="{73D5C36E-6D5F-4DB1-8EF9-39750173EE41}"/>
            </a:ext>
          </a:extLst>
        </xdr:cNvPr>
        <xdr:cNvSpPr>
          <a:spLocks noChangeShapeType="1"/>
        </xdr:cNvSpPr>
      </xdr:nvSpPr>
      <xdr:spPr bwMode="auto">
        <a:xfrm>
          <a:off x="3886200" y="103346250"/>
          <a:ext cx="193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39530" name="Line 2">
          <a:extLst>
            <a:ext uri="{FF2B5EF4-FFF2-40B4-BE49-F238E27FC236}">
              <a16:creationId xmlns="" xmlns:a16="http://schemas.microsoft.com/office/drawing/2014/main" id="{C794498E-D4FC-46D4-9910-6461FDF23614}"/>
            </a:ext>
          </a:extLst>
        </xdr:cNvPr>
        <xdr:cNvSpPr>
          <a:spLocks noChangeShapeType="1"/>
        </xdr:cNvSpPr>
      </xdr:nvSpPr>
      <xdr:spPr bwMode="auto">
        <a:xfrm>
          <a:off x="57340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314324</xdr:colOff>
      <xdr:row>2</xdr:row>
      <xdr:rowOff>28575</xdr:rowOff>
    </xdr:from>
    <xdr:to>
      <xdr:col>1</xdr:col>
      <xdr:colOff>1228725</xdr:colOff>
      <xdr:row>2</xdr:row>
      <xdr:rowOff>28575</xdr:rowOff>
    </xdr:to>
    <xdr:sp macro="" textlink="">
      <xdr:nvSpPr>
        <xdr:cNvPr id="339531" name="Line 3">
          <a:extLst>
            <a:ext uri="{FF2B5EF4-FFF2-40B4-BE49-F238E27FC236}">
              <a16:creationId xmlns="" xmlns:a16="http://schemas.microsoft.com/office/drawing/2014/main" id="{C8AF7A18-0F96-47B6-BACD-523C61C6F090}"/>
            </a:ext>
          </a:extLst>
        </xdr:cNvPr>
        <xdr:cNvSpPr>
          <a:spLocks noChangeShapeType="1"/>
        </xdr:cNvSpPr>
      </xdr:nvSpPr>
      <xdr:spPr bwMode="auto">
        <a:xfrm>
          <a:off x="676274" y="438150"/>
          <a:ext cx="914401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47625</xdr:rowOff>
    </xdr:from>
    <xdr:to>
      <xdr:col>6</xdr:col>
      <xdr:colOff>0</xdr:colOff>
      <xdr:row>2</xdr:row>
      <xdr:rowOff>47625</xdr:rowOff>
    </xdr:to>
    <xdr:sp macro="" textlink="">
      <xdr:nvSpPr>
        <xdr:cNvPr id="339532" name="Line 4">
          <a:extLst>
            <a:ext uri="{FF2B5EF4-FFF2-40B4-BE49-F238E27FC236}">
              <a16:creationId xmlns="" xmlns:a16="http://schemas.microsoft.com/office/drawing/2014/main" id="{04445CB4-38E8-4989-85F4-AFB51FBCC499}"/>
            </a:ext>
          </a:extLst>
        </xdr:cNvPr>
        <xdr:cNvSpPr>
          <a:spLocks noChangeShapeType="1"/>
        </xdr:cNvSpPr>
      </xdr:nvSpPr>
      <xdr:spPr bwMode="auto">
        <a:xfrm>
          <a:off x="573405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2</xdr:row>
      <xdr:rowOff>9525</xdr:rowOff>
    </xdr:from>
    <xdr:to>
      <xdr:col>5</xdr:col>
      <xdr:colOff>1076325</xdr:colOff>
      <xdr:row>2</xdr:row>
      <xdr:rowOff>9525</xdr:rowOff>
    </xdr:to>
    <xdr:sp macro="" textlink="">
      <xdr:nvSpPr>
        <xdr:cNvPr id="339533" name="Line 5">
          <a:extLst>
            <a:ext uri="{FF2B5EF4-FFF2-40B4-BE49-F238E27FC236}">
              <a16:creationId xmlns="" xmlns:a16="http://schemas.microsoft.com/office/drawing/2014/main" id="{DF42E755-D3EE-4EC5-AA15-DEFA12BF1023}"/>
            </a:ext>
          </a:extLst>
        </xdr:cNvPr>
        <xdr:cNvSpPr>
          <a:spLocks noChangeShapeType="1"/>
        </xdr:cNvSpPr>
      </xdr:nvSpPr>
      <xdr:spPr bwMode="auto">
        <a:xfrm>
          <a:off x="3362325" y="419100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87</xdr:row>
      <xdr:rowOff>28575</xdr:rowOff>
    </xdr:from>
    <xdr:to>
      <xdr:col>1</xdr:col>
      <xdr:colOff>1200150</xdr:colOff>
      <xdr:row>87</xdr:row>
      <xdr:rowOff>28575</xdr:rowOff>
    </xdr:to>
    <xdr:sp macro="" textlink="">
      <xdr:nvSpPr>
        <xdr:cNvPr id="314" name="Line 3">
          <a:extLst>
            <a:ext uri="{FF2B5EF4-FFF2-40B4-BE49-F238E27FC236}">
              <a16:creationId xmlns="" xmlns:a16="http://schemas.microsoft.com/office/drawing/2014/main" id="{36E02D4E-414F-4D3D-AB3B-55F321DFB1FD}"/>
            </a:ext>
          </a:extLst>
        </xdr:cNvPr>
        <xdr:cNvSpPr>
          <a:spLocks noChangeShapeType="1"/>
        </xdr:cNvSpPr>
      </xdr:nvSpPr>
      <xdr:spPr bwMode="auto">
        <a:xfrm>
          <a:off x="685800" y="12439650"/>
          <a:ext cx="8763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87</xdr:row>
      <xdr:rowOff>47625</xdr:rowOff>
    </xdr:from>
    <xdr:to>
      <xdr:col>6</xdr:col>
      <xdr:colOff>0</xdr:colOff>
      <xdr:row>87</xdr:row>
      <xdr:rowOff>47625</xdr:rowOff>
    </xdr:to>
    <xdr:sp macro="" textlink="">
      <xdr:nvSpPr>
        <xdr:cNvPr id="315" name="Line 4">
          <a:extLst>
            <a:ext uri="{FF2B5EF4-FFF2-40B4-BE49-F238E27FC236}">
              <a16:creationId xmlns="" xmlns:a16="http://schemas.microsoft.com/office/drawing/2014/main" id="{2070292F-AB34-4C55-8C24-4083FC0BB2B1}"/>
            </a:ext>
          </a:extLst>
        </xdr:cNvPr>
        <xdr:cNvSpPr>
          <a:spLocks noChangeShapeType="1"/>
        </xdr:cNvSpPr>
      </xdr:nvSpPr>
      <xdr:spPr bwMode="auto">
        <a:xfrm>
          <a:off x="5734050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87</xdr:row>
      <xdr:rowOff>9525</xdr:rowOff>
    </xdr:from>
    <xdr:to>
      <xdr:col>5</xdr:col>
      <xdr:colOff>1076325</xdr:colOff>
      <xdr:row>87</xdr:row>
      <xdr:rowOff>9525</xdr:rowOff>
    </xdr:to>
    <xdr:sp macro="" textlink="">
      <xdr:nvSpPr>
        <xdr:cNvPr id="316" name="Line 5">
          <a:extLst>
            <a:ext uri="{FF2B5EF4-FFF2-40B4-BE49-F238E27FC236}">
              <a16:creationId xmlns="" xmlns:a16="http://schemas.microsoft.com/office/drawing/2014/main" id="{35419B1E-04E2-4905-A7FC-179674A5175E}"/>
            </a:ext>
          </a:extLst>
        </xdr:cNvPr>
        <xdr:cNvSpPr>
          <a:spLocks noChangeShapeType="1"/>
        </xdr:cNvSpPr>
      </xdr:nvSpPr>
      <xdr:spPr bwMode="auto">
        <a:xfrm>
          <a:off x="3362325" y="419100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170</xdr:row>
      <xdr:rowOff>28575</xdr:rowOff>
    </xdr:from>
    <xdr:to>
      <xdr:col>1</xdr:col>
      <xdr:colOff>1219200</xdr:colOff>
      <xdr:row>170</xdr:row>
      <xdr:rowOff>28575</xdr:rowOff>
    </xdr:to>
    <xdr:sp macro="" textlink="">
      <xdr:nvSpPr>
        <xdr:cNvPr id="317" name="Line 3">
          <a:extLst>
            <a:ext uri="{FF2B5EF4-FFF2-40B4-BE49-F238E27FC236}">
              <a16:creationId xmlns="" xmlns:a16="http://schemas.microsoft.com/office/drawing/2014/main" id="{B6F51A1A-273F-42E9-A541-A9F2E7376385}"/>
            </a:ext>
          </a:extLst>
        </xdr:cNvPr>
        <xdr:cNvSpPr>
          <a:spLocks noChangeShapeType="1"/>
        </xdr:cNvSpPr>
      </xdr:nvSpPr>
      <xdr:spPr bwMode="auto">
        <a:xfrm>
          <a:off x="666750" y="41100375"/>
          <a:ext cx="9144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170</xdr:row>
      <xdr:rowOff>47625</xdr:rowOff>
    </xdr:from>
    <xdr:to>
      <xdr:col>6</xdr:col>
      <xdr:colOff>0</xdr:colOff>
      <xdr:row>170</xdr:row>
      <xdr:rowOff>47625</xdr:rowOff>
    </xdr:to>
    <xdr:sp macro="" textlink="">
      <xdr:nvSpPr>
        <xdr:cNvPr id="318" name="Line 4">
          <a:extLst>
            <a:ext uri="{FF2B5EF4-FFF2-40B4-BE49-F238E27FC236}">
              <a16:creationId xmlns="" xmlns:a16="http://schemas.microsoft.com/office/drawing/2014/main" id="{9E515FCA-F2BA-4B14-A50F-CAD632B19C50}"/>
            </a:ext>
          </a:extLst>
        </xdr:cNvPr>
        <xdr:cNvSpPr>
          <a:spLocks noChangeShapeType="1"/>
        </xdr:cNvSpPr>
      </xdr:nvSpPr>
      <xdr:spPr bwMode="auto">
        <a:xfrm>
          <a:off x="5734050" y="10496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170</xdr:row>
      <xdr:rowOff>9525</xdr:rowOff>
    </xdr:from>
    <xdr:to>
      <xdr:col>5</xdr:col>
      <xdr:colOff>1076325</xdr:colOff>
      <xdr:row>170</xdr:row>
      <xdr:rowOff>9525</xdr:rowOff>
    </xdr:to>
    <xdr:sp macro="" textlink="">
      <xdr:nvSpPr>
        <xdr:cNvPr id="319" name="Line 5">
          <a:extLst>
            <a:ext uri="{FF2B5EF4-FFF2-40B4-BE49-F238E27FC236}">
              <a16:creationId xmlns="" xmlns:a16="http://schemas.microsoft.com/office/drawing/2014/main" id="{037DF695-8D33-4594-8E19-0319B20E3800}"/>
            </a:ext>
          </a:extLst>
        </xdr:cNvPr>
        <xdr:cNvSpPr>
          <a:spLocks noChangeShapeType="1"/>
        </xdr:cNvSpPr>
      </xdr:nvSpPr>
      <xdr:spPr bwMode="auto">
        <a:xfrm>
          <a:off x="3362325" y="10458450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248</xdr:row>
      <xdr:rowOff>28575</xdr:rowOff>
    </xdr:from>
    <xdr:to>
      <xdr:col>1</xdr:col>
      <xdr:colOff>1228725</xdr:colOff>
      <xdr:row>248</xdr:row>
      <xdr:rowOff>28575</xdr:rowOff>
    </xdr:to>
    <xdr:sp macro="" textlink="">
      <xdr:nvSpPr>
        <xdr:cNvPr id="320" name="Line 3">
          <a:extLst>
            <a:ext uri="{FF2B5EF4-FFF2-40B4-BE49-F238E27FC236}">
              <a16:creationId xmlns="" xmlns:a16="http://schemas.microsoft.com/office/drawing/2014/main" id="{C5FC8018-F557-43FB-BC3C-41B3C97AD323}"/>
            </a:ext>
          </a:extLst>
        </xdr:cNvPr>
        <xdr:cNvSpPr>
          <a:spLocks noChangeShapeType="1"/>
        </xdr:cNvSpPr>
      </xdr:nvSpPr>
      <xdr:spPr bwMode="auto">
        <a:xfrm>
          <a:off x="657225" y="61131450"/>
          <a:ext cx="933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248</xdr:row>
      <xdr:rowOff>47625</xdr:rowOff>
    </xdr:from>
    <xdr:to>
      <xdr:col>6</xdr:col>
      <xdr:colOff>0</xdr:colOff>
      <xdr:row>248</xdr:row>
      <xdr:rowOff>47625</xdr:rowOff>
    </xdr:to>
    <xdr:sp macro="" textlink="">
      <xdr:nvSpPr>
        <xdr:cNvPr id="321" name="Line 4">
          <a:extLst>
            <a:ext uri="{FF2B5EF4-FFF2-40B4-BE49-F238E27FC236}">
              <a16:creationId xmlns="" xmlns:a16="http://schemas.microsoft.com/office/drawing/2014/main" id="{22B77B82-8E74-43E3-BA93-174AF4895E70}"/>
            </a:ext>
          </a:extLst>
        </xdr:cNvPr>
        <xdr:cNvSpPr>
          <a:spLocks noChangeShapeType="1"/>
        </xdr:cNvSpPr>
      </xdr:nvSpPr>
      <xdr:spPr bwMode="auto">
        <a:xfrm>
          <a:off x="5734050" y="20535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248</xdr:row>
      <xdr:rowOff>9525</xdr:rowOff>
    </xdr:from>
    <xdr:to>
      <xdr:col>5</xdr:col>
      <xdr:colOff>1076325</xdr:colOff>
      <xdr:row>248</xdr:row>
      <xdr:rowOff>9525</xdr:rowOff>
    </xdr:to>
    <xdr:sp macro="" textlink="">
      <xdr:nvSpPr>
        <xdr:cNvPr id="322" name="Line 5">
          <a:extLst>
            <a:ext uri="{FF2B5EF4-FFF2-40B4-BE49-F238E27FC236}">
              <a16:creationId xmlns="" xmlns:a16="http://schemas.microsoft.com/office/drawing/2014/main" id="{50CBCFB8-2EC4-4BEB-8515-4A2E191770C8}"/>
            </a:ext>
          </a:extLst>
        </xdr:cNvPr>
        <xdr:cNvSpPr>
          <a:spLocks noChangeShapeType="1"/>
        </xdr:cNvSpPr>
      </xdr:nvSpPr>
      <xdr:spPr bwMode="auto">
        <a:xfrm>
          <a:off x="3362325" y="20497800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333</xdr:row>
      <xdr:rowOff>28575</xdr:rowOff>
    </xdr:from>
    <xdr:to>
      <xdr:col>1</xdr:col>
      <xdr:colOff>1200150</xdr:colOff>
      <xdr:row>333</xdr:row>
      <xdr:rowOff>28575</xdr:rowOff>
    </xdr:to>
    <xdr:sp macro="" textlink="">
      <xdr:nvSpPr>
        <xdr:cNvPr id="323" name="Line 3">
          <a:extLst>
            <a:ext uri="{FF2B5EF4-FFF2-40B4-BE49-F238E27FC236}">
              <a16:creationId xmlns="" xmlns:a16="http://schemas.microsoft.com/office/drawing/2014/main" id="{3D2C3540-5006-4430-A7AE-A4004656809C}"/>
            </a:ext>
          </a:extLst>
        </xdr:cNvPr>
        <xdr:cNvSpPr>
          <a:spLocks noChangeShapeType="1"/>
        </xdr:cNvSpPr>
      </xdr:nvSpPr>
      <xdr:spPr bwMode="auto">
        <a:xfrm>
          <a:off x="685800" y="81276825"/>
          <a:ext cx="8763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333</xdr:row>
      <xdr:rowOff>47625</xdr:rowOff>
    </xdr:from>
    <xdr:to>
      <xdr:col>6</xdr:col>
      <xdr:colOff>0</xdr:colOff>
      <xdr:row>333</xdr:row>
      <xdr:rowOff>47625</xdr:rowOff>
    </xdr:to>
    <xdr:sp macro="" textlink="">
      <xdr:nvSpPr>
        <xdr:cNvPr id="324" name="Line 4">
          <a:extLst>
            <a:ext uri="{FF2B5EF4-FFF2-40B4-BE49-F238E27FC236}">
              <a16:creationId xmlns="" xmlns:a16="http://schemas.microsoft.com/office/drawing/2014/main" id="{959265EB-D4B8-4E14-8181-481B61E2D1CE}"/>
            </a:ext>
          </a:extLst>
        </xdr:cNvPr>
        <xdr:cNvSpPr>
          <a:spLocks noChangeShapeType="1"/>
        </xdr:cNvSpPr>
      </xdr:nvSpPr>
      <xdr:spPr bwMode="auto">
        <a:xfrm>
          <a:off x="5734050" y="3057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333</xdr:row>
      <xdr:rowOff>9525</xdr:rowOff>
    </xdr:from>
    <xdr:to>
      <xdr:col>5</xdr:col>
      <xdr:colOff>1076325</xdr:colOff>
      <xdr:row>333</xdr:row>
      <xdr:rowOff>9525</xdr:rowOff>
    </xdr:to>
    <xdr:sp macro="" textlink="">
      <xdr:nvSpPr>
        <xdr:cNvPr id="325" name="Line 5">
          <a:extLst>
            <a:ext uri="{FF2B5EF4-FFF2-40B4-BE49-F238E27FC236}">
              <a16:creationId xmlns="" xmlns:a16="http://schemas.microsoft.com/office/drawing/2014/main" id="{98805351-ABF1-43A5-84DF-F72D626BC3E7}"/>
            </a:ext>
          </a:extLst>
        </xdr:cNvPr>
        <xdr:cNvSpPr>
          <a:spLocks noChangeShapeType="1"/>
        </xdr:cNvSpPr>
      </xdr:nvSpPr>
      <xdr:spPr bwMode="auto">
        <a:xfrm>
          <a:off x="3362325" y="30537150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333375</xdr:colOff>
      <xdr:row>410</xdr:row>
      <xdr:rowOff>28575</xdr:rowOff>
    </xdr:from>
    <xdr:to>
      <xdr:col>1</xdr:col>
      <xdr:colOff>1190625</xdr:colOff>
      <xdr:row>410</xdr:row>
      <xdr:rowOff>28575</xdr:rowOff>
    </xdr:to>
    <xdr:sp macro="" textlink="">
      <xdr:nvSpPr>
        <xdr:cNvPr id="326" name="Line 3">
          <a:extLst>
            <a:ext uri="{FF2B5EF4-FFF2-40B4-BE49-F238E27FC236}">
              <a16:creationId xmlns="" xmlns:a16="http://schemas.microsoft.com/office/drawing/2014/main" id="{74E351BC-AB95-487A-8AA2-5F565E7AECB0}"/>
            </a:ext>
          </a:extLst>
        </xdr:cNvPr>
        <xdr:cNvSpPr>
          <a:spLocks noChangeShapeType="1"/>
        </xdr:cNvSpPr>
      </xdr:nvSpPr>
      <xdr:spPr bwMode="auto">
        <a:xfrm>
          <a:off x="695325" y="101069775"/>
          <a:ext cx="8572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410</xdr:row>
      <xdr:rowOff>47625</xdr:rowOff>
    </xdr:from>
    <xdr:to>
      <xdr:col>6</xdr:col>
      <xdr:colOff>0</xdr:colOff>
      <xdr:row>410</xdr:row>
      <xdr:rowOff>47625</xdr:rowOff>
    </xdr:to>
    <xdr:sp macro="" textlink="">
      <xdr:nvSpPr>
        <xdr:cNvPr id="327" name="Line 4">
          <a:extLst>
            <a:ext uri="{FF2B5EF4-FFF2-40B4-BE49-F238E27FC236}">
              <a16:creationId xmlns="" xmlns:a16="http://schemas.microsoft.com/office/drawing/2014/main" id="{6D9F51EB-4E07-4883-B516-84E823209033}"/>
            </a:ext>
          </a:extLst>
        </xdr:cNvPr>
        <xdr:cNvSpPr>
          <a:spLocks noChangeShapeType="1"/>
        </xdr:cNvSpPr>
      </xdr:nvSpPr>
      <xdr:spPr bwMode="auto">
        <a:xfrm>
          <a:off x="5734050" y="406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410</xdr:row>
      <xdr:rowOff>9525</xdr:rowOff>
    </xdr:from>
    <xdr:to>
      <xdr:col>5</xdr:col>
      <xdr:colOff>1076325</xdr:colOff>
      <xdr:row>410</xdr:row>
      <xdr:rowOff>9525</xdr:rowOff>
    </xdr:to>
    <xdr:sp macro="" textlink="">
      <xdr:nvSpPr>
        <xdr:cNvPr id="328" name="Line 5">
          <a:extLst>
            <a:ext uri="{FF2B5EF4-FFF2-40B4-BE49-F238E27FC236}">
              <a16:creationId xmlns="" xmlns:a16="http://schemas.microsoft.com/office/drawing/2014/main" id="{B121CD97-E54B-4571-9873-69B637FCEDEC}"/>
            </a:ext>
          </a:extLst>
        </xdr:cNvPr>
        <xdr:cNvSpPr>
          <a:spLocks noChangeShapeType="1"/>
        </xdr:cNvSpPr>
      </xdr:nvSpPr>
      <xdr:spPr bwMode="auto">
        <a:xfrm>
          <a:off x="3362325" y="40576500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314325</xdr:colOff>
      <xdr:row>492</xdr:row>
      <xdr:rowOff>28575</xdr:rowOff>
    </xdr:from>
    <xdr:to>
      <xdr:col>1</xdr:col>
      <xdr:colOff>1209675</xdr:colOff>
      <xdr:row>492</xdr:row>
      <xdr:rowOff>28575</xdr:rowOff>
    </xdr:to>
    <xdr:sp macro="" textlink="">
      <xdr:nvSpPr>
        <xdr:cNvPr id="329" name="Line 3">
          <a:extLst>
            <a:ext uri="{FF2B5EF4-FFF2-40B4-BE49-F238E27FC236}">
              <a16:creationId xmlns="" xmlns:a16="http://schemas.microsoft.com/office/drawing/2014/main" id="{43D4F5D4-0210-404F-BBCF-0D40C9D02F4F}"/>
            </a:ext>
          </a:extLst>
        </xdr:cNvPr>
        <xdr:cNvSpPr>
          <a:spLocks noChangeShapeType="1"/>
        </xdr:cNvSpPr>
      </xdr:nvSpPr>
      <xdr:spPr bwMode="auto">
        <a:xfrm>
          <a:off x="676275" y="121300875"/>
          <a:ext cx="8953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492</xdr:row>
      <xdr:rowOff>47625</xdr:rowOff>
    </xdr:from>
    <xdr:to>
      <xdr:col>6</xdr:col>
      <xdr:colOff>0</xdr:colOff>
      <xdr:row>492</xdr:row>
      <xdr:rowOff>47625</xdr:rowOff>
    </xdr:to>
    <xdr:sp macro="" textlink="">
      <xdr:nvSpPr>
        <xdr:cNvPr id="330" name="Line 4">
          <a:extLst>
            <a:ext uri="{FF2B5EF4-FFF2-40B4-BE49-F238E27FC236}">
              <a16:creationId xmlns="" xmlns:a16="http://schemas.microsoft.com/office/drawing/2014/main" id="{FE5DC087-6AE3-4460-809F-A51C1929D143}"/>
            </a:ext>
          </a:extLst>
        </xdr:cNvPr>
        <xdr:cNvSpPr>
          <a:spLocks noChangeShapeType="1"/>
        </xdr:cNvSpPr>
      </xdr:nvSpPr>
      <xdr:spPr bwMode="auto">
        <a:xfrm>
          <a:off x="5734050" y="406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492</xdr:row>
      <xdr:rowOff>9525</xdr:rowOff>
    </xdr:from>
    <xdr:to>
      <xdr:col>5</xdr:col>
      <xdr:colOff>1076325</xdr:colOff>
      <xdr:row>492</xdr:row>
      <xdr:rowOff>9525</xdr:rowOff>
    </xdr:to>
    <xdr:sp macro="" textlink="">
      <xdr:nvSpPr>
        <xdr:cNvPr id="331" name="Line 5">
          <a:extLst>
            <a:ext uri="{FF2B5EF4-FFF2-40B4-BE49-F238E27FC236}">
              <a16:creationId xmlns="" xmlns:a16="http://schemas.microsoft.com/office/drawing/2014/main" id="{3A8725E1-8F24-4509-8995-F812F4B5CD04}"/>
            </a:ext>
          </a:extLst>
        </xdr:cNvPr>
        <xdr:cNvSpPr>
          <a:spLocks noChangeShapeType="1"/>
        </xdr:cNvSpPr>
      </xdr:nvSpPr>
      <xdr:spPr bwMode="auto">
        <a:xfrm>
          <a:off x="3362325" y="40576500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567</xdr:row>
      <xdr:rowOff>28575</xdr:rowOff>
    </xdr:from>
    <xdr:to>
      <xdr:col>1</xdr:col>
      <xdr:colOff>1219200</xdr:colOff>
      <xdr:row>567</xdr:row>
      <xdr:rowOff>28575</xdr:rowOff>
    </xdr:to>
    <xdr:sp macro="" textlink="">
      <xdr:nvSpPr>
        <xdr:cNvPr id="332" name="Line 3">
          <a:extLst>
            <a:ext uri="{FF2B5EF4-FFF2-40B4-BE49-F238E27FC236}">
              <a16:creationId xmlns="" xmlns:a16="http://schemas.microsoft.com/office/drawing/2014/main" id="{A89A5479-F71E-4904-A71A-D106897F19E6}"/>
            </a:ext>
          </a:extLst>
        </xdr:cNvPr>
        <xdr:cNvSpPr>
          <a:spLocks noChangeShapeType="1"/>
        </xdr:cNvSpPr>
      </xdr:nvSpPr>
      <xdr:spPr bwMode="auto">
        <a:xfrm>
          <a:off x="666750" y="141065250"/>
          <a:ext cx="9144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567</xdr:row>
      <xdr:rowOff>47625</xdr:rowOff>
    </xdr:from>
    <xdr:to>
      <xdr:col>6</xdr:col>
      <xdr:colOff>0</xdr:colOff>
      <xdr:row>567</xdr:row>
      <xdr:rowOff>47625</xdr:rowOff>
    </xdr:to>
    <xdr:sp macro="" textlink="">
      <xdr:nvSpPr>
        <xdr:cNvPr id="333" name="Line 4">
          <a:extLst>
            <a:ext uri="{FF2B5EF4-FFF2-40B4-BE49-F238E27FC236}">
              <a16:creationId xmlns="" xmlns:a16="http://schemas.microsoft.com/office/drawing/2014/main" id="{2491FB8B-D7DB-4092-A41E-84CC909E4457}"/>
            </a:ext>
          </a:extLst>
        </xdr:cNvPr>
        <xdr:cNvSpPr>
          <a:spLocks noChangeShapeType="1"/>
        </xdr:cNvSpPr>
      </xdr:nvSpPr>
      <xdr:spPr bwMode="auto">
        <a:xfrm>
          <a:off x="5734050" y="3057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567</xdr:row>
      <xdr:rowOff>9525</xdr:rowOff>
    </xdr:from>
    <xdr:to>
      <xdr:col>5</xdr:col>
      <xdr:colOff>1076325</xdr:colOff>
      <xdr:row>567</xdr:row>
      <xdr:rowOff>9525</xdr:rowOff>
    </xdr:to>
    <xdr:sp macro="" textlink="">
      <xdr:nvSpPr>
        <xdr:cNvPr id="334" name="Line 5">
          <a:extLst>
            <a:ext uri="{FF2B5EF4-FFF2-40B4-BE49-F238E27FC236}">
              <a16:creationId xmlns="" xmlns:a16="http://schemas.microsoft.com/office/drawing/2014/main" id="{BBCB7CE8-2926-4615-BB77-E6837CEC624A}"/>
            </a:ext>
          </a:extLst>
        </xdr:cNvPr>
        <xdr:cNvSpPr>
          <a:spLocks noChangeShapeType="1"/>
        </xdr:cNvSpPr>
      </xdr:nvSpPr>
      <xdr:spPr bwMode="auto">
        <a:xfrm>
          <a:off x="3362325" y="30537150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604</xdr:row>
      <xdr:rowOff>28575</xdr:rowOff>
    </xdr:from>
    <xdr:to>
      <xdr:col>1</xdr:col>
      <xdr:colOff>1200150</xdr:colOff>
      <xdr:row>604</xdr:row>
      <xdr:rowOff>28575</xdr:rowOff>
    </xdr:to>
    <xdr:sp macro="" textlink="">
      <xdr:nvSpPr>
        <xdr:cNvPr id="335" name="Line 3">
          <a:extLst>
            <a:ext uri="{FF2B5EF4-FFF2-40B4-BE49-F238E27FC236}">
              <a16:creationId xmlns="" xmlns:a16="http://schemas.microsoft.com/office/drawing/2014/main" id="{F14B94B3-ACCA-46D4-BAAE-A8C2F9D80F2D}"/>
            </a:ext>
          </a:extLst>
        </xdr:cNvPr>
        <xdr:cNvSpPr>
          <a:spLocks noChangeShapeType="1"/>
        </xdr:cNvSpPr>
      </xdr:nvSpPr>
      <xdr:spPr bwMode="auto">
        <a:xfrm>
          <a:off x="685800" y="151161750"/>
          <a:ext cx="8763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604</xdr:row>
      <xdr:rowOff>47625</xdr:rowOff>
    </xdr:from>
    <xdr:to>
      <xdr:col>6</xdr:col>
      <xdr:colOff>0</xdr:colOff>
      <xdr:row>604</xdr:row>
      <xdr:rowOff>47625</xdr:rowOff>
    </xdr:to>
    <xdr:sp macro="" textlink="">
      <xdr:nvSpPr>
        <xdr:cNvPr id="336" name="Line 4">
          <a:extLst>
            <a:ext uri="{FF2B5EF4-FFF2-40B4-BE49-F238E27FC236}">
              <a16:creationId xmlns="" xmlns:a16="http://schemas.microsoft.com/office/drawing/2014/main" id="{D54402C6-93CF-41B6-8694-320CD371E959}"/>
            </a:ext>
          </a:extLst>
        </xdr:cNvPr>
        <xdr:cNvSpPr>
          <a:spLocks noChangeShapeType="1"/>
        </xdr:cNvSpPr>
      </xdr:nvSpPr>
      <xdr:spPr bwMode="auto">
        <a:xfrm>
          <a:off x="5734050" y="71304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604</xdr:row>
      <xdr:rowOff>9525</xdr:rowOff>
    </xdr:from>
    <xdr:to>
      <xdr:col>5</xdr:col>
      <xdr:colOff>1076325</xdr:colOff>
      <xdr:row>604</xdr:row>
      <xdr:rowOff>9525</xdr:rowOff>
    </xdr:to>
    <xdr:sp macro="" textlink="">
      <xdr:nvSpPr>
        <xdr:cNvPr id="337" name="Line 5">
          <a:extLst>
            <a:ext uri="{FF2B5EF4-FFF2-40B4-BE49-F238E27FC236}">
              <a16:creationId xmlns="" xmlns:a16="http://schemas.microsoft.com/office/drawing/2014/main" id="{4112F49D-EA16-453E-877A-B140AEC94395}"/>
            </a:ext>
          </a:extLst>
        </xdr:cNvPr>
        <xdr:cNvSpPr>
          <a:spLocks noChangeShapeType="1"/>
        </xdr:cNvSpPr>
      </xdr:nvSpPr>
      <xdr:spPr bwMode="auto">
        <a:xfrm>
          <a:off x="3362325" y="71266050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645</xdr:row>
      <xdr:rowOff>28575</xdr:rowOff>
    </xdr:from>
    <xdr:to>
      <xdr:col>1</xdr:col>
      <xdr:colOff>1219200</xdr:colOff>
      <xdr:row>645</xdr:row>
      <xdr:rowOff>28575</xdr:rowOff>
    </xdr:to>
    <xdr:sp macro="" textlink="">
      <xdr:nvSpPr>
        <xdr:cNvPr id="338" name="Line 3">
          <a:extLst>
            <a:ext uri="{FF2B5EF4-FFF2-40B4-BE49-F238E27FC236}">
              <a16:creationId xmlns="" xmlns:a16="http://schemas.microsoft.com/office/drawing/2014/main" id="{C1B9E538-F01D-4B11-861A-355B580A403F}"/>
            </a:ext>
          </a:extLst>
        </xdr:cNvPr>
        <xdr:cNvSpPr>
          <a:spLocks noChangeShapeType="1"/>
        </xdr:cNvSpPr>
      </xdr:nvSpPr>
      <xdr:spPr bwMode="auto">
        <a:xfrm>
          <a:off x="666750" y="161353500"/>
          <a:ext cx="9144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645</xdr:row>
      <xdr:rowOff>47625</xdr:rowOff>
    </xdr:from>
    <xdr:to>
      <xdr:col>6</xdr:col>
      <xdr:colOff>0</xdr:colOff>
      <xdr:row>645</xdr:row>
      <xdr:rowOff>47625</xdr:rowOff>
    </xdr:to>
    <xdr:sp macro="" textlink="">
      <xdr:nvSpPr>
        <xdr:cNvPr id="339" name="Line 4">
          <a:extLst>
            <a:ext uri="{FF2B5EF4-FFF2-40B4-BE49-F238E27FC236}">
              <a16:creationId xmlns="" xmlns:a16="http://schemas.microsoft.com/office/drawing/2014/main" id="{A4F9A983-5A19-4E8A-8ADE-82BCB4218969}"/>
            </a:ext>
          </a:extLst>
        </xdr:cNvPr>
        <xdr:cNvSpPr>
          <a:spLocks noChangeShapeType="1"/>
        </xdr:cNvSpPr>
      </xdr:nvSpPr>
      <xdr:spPr bwMode="auto">
        <a:xfrm>
          <a:off x="5734050" y="8158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645</xdr:row>
      <xdr:rowOff>9525</xdr:rowOff>
    </xdr:from>
    <xdr:to>
      <xdr:col>5</xdr:col>
      <xdr:colOff>1076325</xdr:colOff>
      <xdr:row>645</xdr:row>
      <xdr:rowOff>9525</xdr:rowOff>
    </xdr:to>
    <xdr:sp macro="" textlink="">
      <xdr:nvSpPr>
        <xdr:cNvPr id="340" name="Line 5">
          <a:extLst>
            <a:ext uri="{FF2B5EF4-FFF2-40B4-BE49-F238E27FC236}">
              <a16:creationId xmlns="" xmlns:a16="http://schemas.microsoft.com/office/drawing/2014/main" id="{612B2515-9C26-43F8-B48D-E4F16F900D73}"/>
            </a:ext>
          </a:extLst>
        </xdr:cNvPr>
        <xdr:cNvSpPr>
          <a:spLocks noChangeShapeType="1"/>
        </xdr:cNvSpPr>
      </xdr:nvSpPr>
      <xdr:spPr bwMode="auto">
        <a:xfrm>
          <a:off x="3362325" y="81543525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686</xdr:row>
      <xdr:rowOff>28575</xdr:rowOff>
    </xdr:from>
    <xdr:to>
      <xdr:col>1</xdr:col>
      <xdr:colOff>1228725</xdr:colOff>
      <xdr:row>686</xdr:row>
      <xdr:rowOff>28575</xdr:rowOff>
    </xdr:to>
    <xdr:sp macro="" textlink="">
      <xdr:nvSpPr>
        <xdr:cNvPr id="341" name="Line 3">
          <a:extLst>
            <a:ext uri="{FF2B5EF4-FFF2-40B4-BE49-F238E27FC236}">
              <a16:creationId xmlns="" xmlns:a16="http://schemas.microsoft.com/office/drawing/2014/main" id="{AE6E8D20-D9AF-48DA-897C-83A9269117C1}"/>
            </a:ext>
          </a:extLst>
        </xdr:cNvPr>
        <xdr:cNvSpPr>
          <a:spLocks noChangeShapeType="1"/>
        </xdr:cNvSpPr>
      </xdr:nvSpPr>
      <xdr:spPr bwMode="auto">
        <a:xfrm>
          <a:off x="657225" y="171526200"/>
          <a:ext cx="933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686</xdr:row>
      <xdr:rowOff>47625</xdr:rowOff>
    </xdr:from>
    <xdr:to>
      <xdr:col>6</xdr:col>
      <xdr:colOff>0</xdr:colOff>
      <xdr:row>686</xdr:row>
      <xdr:rowOff>47625</xdr:rowOff>
    </xdr:to>
    <xdr:sp macro="" textlink="">
      <xdr:nvSpPr>
        <xdr:cNvPr id="342" name="Line 4">
          <a:extLst>
            <a:ext uri="{FF2B5EF4-FFF2-40B4-BE49-F238E27FC236}">
              <a16:creationId xmlns="" xmlns:a16="http://schemas.microsoft.com/office/drawing/2014/main" id="{08CE81DA-05AC-4C9B-AD81-19A9B7407C7C}"/>
            </a:ext>
          </a:extLst>
        </xdr:cNvPr>
        <xdr:cNvSpPr>
          <a:spLocks noChangeShapeType="1"/>
        </xdr:cNvSpPr>
      </xdr:nvSpPr>
      <xdr:spPr bwMode="auto">
        <a:xfrm>
          <a:off x="5734050" y="9185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686</xdr:row>
      <xdr:rowOff>9525</xdr:rowOff>
    </xdr:from>
    <xdr:to>
      <xdr:col>5</xdr:col>
      <xdr:colOff>1076325</xdr:colOff>
      <xdr:row>686</xdr:row>
      <xdr:rowOff>9525</xdr:rowOff>
    </xdr:to>
    <xdr:sp macro="" textlink="">
      <xdr:nvSpPr>
        <xdr:cNvPr id="343" name="Line 5">
          <a:extLst>
            <a:ext uri="{FF2B5EF4-FFF2-40B4-BE49-F238E27FC236}">
              <a16:creationId xmlns="" xmlns:a16="http://schemas.microsoft.com/office/drawing/2014/main" id="{4C293F86-5F90-475F-9F94-416CBB493869}"/>
            </a:ext>
          </a:extLst>
        </xdr:cNvPr>
        <xdr:cNvSpPr>
          <a:spLocks noChangeShapeType="1"/>
        </xdr:cNvSpPr>
      </xdr:nvSpPr>
      <xdr:spPr bwMode="auto">
        <a:xfrm>
          <a:off x="3362325" y="91821000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727</xdr:row>
      <xdr:rowOff>28575</xdr:rowOff>
    </xdr:from>
    <xdr:to>
      <xdr:col>1</xdr:col>
      <xdr:colOff>1228725</xdr:colOff>
      <xdr:row>727</xdr:row>
      <xdr:rowOff>28575</xdr:rowOff>
    </xdr:to>
    <xdr:sp macro="" textlink="">
      <xdr:nvSpPr>
        <xdr:cNvPr id="344" name="Line 3">
          <a:extLst>
            <a:ext uri="{FF2B5EF4-FFF2-40B4-BE49-F238E27FC236}">
              <a16:creationId xmlns="" xmlns:a16="http://schemas.microsoft.com/office/drawing/2014/main" id="{E7356DF8-9277-4A63-9FD6-2D241C38B941}"/>
            </a:ext>
          </a:extLst>
        </xdr:cNvPr>
        <xdr:cNvSpPr>
          <a:spLocks noChangeShapeType="1"/>
        </xdr:cNvSpPr>
      </xdr:nvSpPr>
      <xdr:spPr bwMode="auto">
        <a:xfrm>
          <a:off x="657225" y="181708425"/>
          <a:ext cx="933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727</xdr:row>
      <xdr:rowOff>47625</xdr:rowOff>
    </xdr:from>
    <xdr:to>
      <xdr:col>6</xdr:col>
      <xdr:colOff>0</xdr:colOff>
      <xdr:row>727</xdr:row>
      <xdr:rowOff>47625</xdr:rowOff>
    </xdr:to>
    <xdr:sp macro="" textlink="">
      <xdr:nvSpPr>
        <xdr:cNvPr id="345" name="Line 4">
          <a:extLst>
            <a:ext uri="{FF2B5EF4-FFF2-40B4-BE49-F238E27FC236}">
              <a16:creationId xmlns="" xmlns:a16="http://schemas.microsoft.com/office/drawing/2014/main" id="{9BDFA8D9-95A6-4F67-AC4E-3EEDFE6D74BD}"/>
            </a:ext>
          </a:extLst>
        </xdr:cNvPr>
        <xdr:cNvSpPr>
          <a:spLocks noChangeShapeType="1"/>
        </xdr:cNvSpPr>
      </xdr:nvSpPr>
      <xdr:spPr bwMode="auto">
        <a:xfrm>
          <a:off x="5734050" y="102136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727</xdr:row>
      <xdr:rowOff>9525</xdr:rowOff>
    </xdr:from>
    <xdr:to>
      <xdr:col>5</xdr:col>
      <xdr:colOff>1076325</xdr:colOff>
      <xdr:row>727</xdr:row>
      <xdr:rowOff>9525</xdr:rowOff>
    </xdr:to>
    <xdr:sp macro="" textlink="">
      <xdr:nvSpPr>
        <xdr:cNvPr id="346" name="Line 5">
          <a:extLst>
            <a:ext uri="{FF2B5EF4-FFF2-40B4-BE49-F238E27FC236}">
              <a16:creationId xmlns="" xmlns:a16="http://schemas.microsoft.com/office/drawing/2014/main" id="{FFC0C295-390C-4967-B927-7723B6C13DC6}"/>
            </a:ext>
          </a:extLst>
        </xdr:cNvPr>
        <xdr:cNvSpPr>
          <a:spLocks noChangeShapeType="1"/>
        </xdr:cNvSpPr>
      </xdr:nvSpPr>
      <xdr:spPr bwMode="auto">
        <a:xfrm>
          <a:off x="3362325" y="102098475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767</xdr:row>
      <xdr:rowOff>28575</xdr:rowOff>
    </xdr:from>
    <xdr:to>
      <xdr:col>1</xdr:col>
      <xdr:colOff>1200150</xdr:colOff>
      <xdr:row>767</xdr:row>
      <xdr:rowOff>28575</xdr:rowOff>
    </xdr:to>
    <xdr:sp macro="" textlink="">
      <xdr:nvSpPr>
        <xdr:cNvPr id="347" name="Line 3">
          <a:extLst>
            <a:ext uri="{FF2B5EF4-FFF2-40B4-BE49-F238E27FC236}">
              <a16:creationId xmlns="" xmlns:a16="http://schemas.microsoft.com/office/drawing/2014/main" id="{BD8F6FFB-B642-4477-9A22-AFFD1E41EE3B}"/>
            </a:ext>
          </a:extLst>
        </xdr:cNvPr>
        <xdr:cNvSpPr>
          <a:spLocks noChangeShapeType="1"/>
        </xdr:cNvSpPr>
      </xdr:nvSpPr>
      <xdr:spPr bwMode="auto">
        <a:xfrm>
          <a:off x="685800" y="191757300"/>
          <a:ext cx="8763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767</xdr:row>
      <xdr:rowOff>47625</xdr:rowOff>
    </xdr:from>
    <xdr:to>
      <xdr:col>6</xdr:col>
      <xdr:colOff>0</xdr:colOff>
      <xdr:row>767</xdr:row>
      <xdr:rowOff>47625</xdr:rowOff>
    </xdr:to>
    <xdr:sp macro="" textlink="">
      <xdr:nvSpPr>
        <xdr:cNvPr id="348" name="Line 4">
          <a:extLst>
            <a:ext uri="{FF2B5EF4-FFF2-40B4-BE49-F238E27FC236}">
              <a16:creationId xmlns="" xmlns:a16="http://schemas.microsoft.com/office/drawing/2014/main" id="{AEDF200F-D3F1-4E61-ACFC-0497D00AD277}"/>
            </a:ext>
          </a:extLst>
        </xdr:cNvPr>
        <xdr:cNvSpPr>
          <a:spLocks noChangeShapeType="1"/>
        </xdr:cNvSpPr>
      </xdr:nvSpPr>
      <xdr:spPr bwMode="auto">
        <a:xfrm>
          <a:off x="5734050" y="112414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767</xdr:row>
      <xdr:rowOff>9525</xdr:rowOff>
    </xdr:from>
    <xdr:to>
      <xdr:col>5</xdr:col>
      <xdr:colOff>1076325</xdr:colOff>
      <xdr:row>767</xdr:row>
      <xdr:rowOff>9525</xdr:rowOff>
    </xdr:to>
    <xdr:sp macro="" textlink="">
      <xdr:nvSpPr>
        <xdr:cNvPr id="349" name="Line 5">
          <a:extLst>
            <a:ext uri="{FF2B5EF4-FFF2-40B4-BE49-F238E27FC236}">
              <a16:creationId xmlns="" xmlns:a16="http://schemas.microsoft.com/office/drawing/2014/main" id="{38E8B8C4-4CAF-4635-9A33-DCCD5D349730}"/>
            </a:ext>
          </a:extLst>
        </xdr:cNvPr>
        <xdr:cNvSpPr>
          <a:spLocks noChangeShapeType="1"/>
        </xdr:cNvSpPr>
      </xdr:nvSpPr>
      <xdr:spPr bwMode="auto">
        <a:xfrm>
          <a:off x="3362325" y="112375950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304800</xdr:colOff>
      <xdr:row>809</xdr:row>
      <xdr:rowOff>28575</xdr:rowOff>
    </xdr:from>
    <xdr:to>
      <xdr:col>1</xdr:col>
      <xdr:colOff>1219200</xdr:colOff>
      <xdr:row>809</xdr:row>
      <xdr:rowOff>28575</xdr:rowOff>
    </xdr:to>
    <xdr:sp macro="" textlink="">
      <xdr:nvSpPr>
        <xdr:cNvPr id="350" name="Line 3">
          <a:extLst>
            <a:ext uri="{FF2B5EF4-FFF2-40B4-BE49-F238E27FC236}">
              <a16:creationId xmlns="" xmlns:a16="http://schemas.microsoft.com/office/drawing/2014/main" id="{83BA7875-4DBF-4BED-A791-B03E55055D2E}"/>
            </a:ext>
          </a:extLst>
        </xdr:cNvPr>
        <xdr:cNvSpPr>
          <a:spLocks noChangeShapeType="1"/>
        </xdr:cNvSpPr>
      </xdr:nvSpPr>
      <xdr:spPr bwMode="auto">
        <a:xfrm>
          <a:off x="666750" y="201949050"/>
          <a:ext cx="9144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809</xdr:row>
      <xdr:rowOff>47625</xdr:rowOff>
    </xdr:from>
    <xdr:to>
      <xdr:col>6</xdr:col>
      <xdr:colOff>0</xdr:colOff>
      <xdr:row>809</xdr:row>
      <xdr:rowOff>47625</xdr:rowOff>
    </xdr:to>
    <xdr:sp macro="" textlink="">
      <xdr:nvSpPr>
        <xdr:cNvPr id="351" name="Line 4">
          <a:extLst>
            <a:ext uri="{FF2B5EF4-FFF2-40B4-BE49-F238E27FC236}">
              <a16:creationId xmlns="" xmlns:a16="http://schemas.microsoft.com/office/drawing/2014/main" id="{0D0FE2F9-B0D2-444F-BF39-E26638E9DB80}"/>
            </a:ext>
          </a:extLst>
        </xdr:cNvPr>
        <xdr:cNvSpPr>
          <a:spLocks noChangeShapeType="1"/>
        </xdr:cNvSpPr>
      </xdr:nvSpPr>
      <xdr:spPr bwMode="auto">
        <a:xfrm>
          <a:off x="5734050" y="122691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809</xdr:row>
      <xdr:rowOff>9525</xdr:rowOff>
    </xdr:from>
    <xdr:to>
      <xdr:col>5</xdr:col>
      <xdr:colOff>1076325</xdr:colOff>
      <xdr:row>809</xdr:row>
      <xdr:rowOff>9525</xdr:rowOff>
    </xdr:to>
    <xdr:sp macro="" textlink="">
      <xdr:nvSpPr>
        <xdr:cNvPr id="352" name="Line 5">
          <a:extLst>
            <a:ext uri="{FF2B5EF4-FFF2-40B4-BE49-F238E27FC236}">
              <a16:creationId xmlns="" xmlns:a16="http://schemas.microsoft.com/office/drawing/2014/main" id="{4E73D718-B11B-4314-B813-819489C7F9A8}"/>
            </a:ext>
          </a:extLst>
        </xdr:cNvPr>
        <xdr:cNvSpPr>
          <a:spLocks noChangeShapeType="1"/>
        </xdr:cNvSpPr>
      </xdr:nvSpPr>
      <xdr:spPr bwMode="auto">
        <a:xfrm>
          <a:off x="3362325" y="122653425"/>
          <a:ext cx="17621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342899</xdr:colOff>
      <xdr:row>4</xdr:row>
      <xdr:rowOff>28575</xdr:rowOff>
    </xdr:from>
    <xdr:to>
      <xdr:col>3</xdr:col>
      <xdr:colOff>85726</xdr:colOff>
      <xdr:row>4</xdr:row>
      <xdr:rowOff>28575</xdr:rowOff>
    </xdr:to>
    <xdr:sp macro="" textlink="">
      <xdr:nvSpPr>
        <xdr:cNvPr id="45" name="Line 3">
          <a:extLst>
            <a:ext uri="{FF2B5EF4-FFF2-40B4-BE49-F238E27FC236}">
              <a16:creationId xmlns="" xmlns:a16="http://schemas.microsoft.com/office/drawing/2014/main" id="{C8AF7A18-0F96-47B6-BACD-523C61C6F090}"/>
            </a:ext>
          </a:extLst>
        </xdr:cNvPr>
        <xdr:cNvSpPr>
          <a:spLocks noChangeShapeType="1"/>
        </xdr:cNvSpPr>
      </xdr:nvSpPr>
      <xdr:spPr bwMode="auto">
        <a:xfrm>
          <a:off x="2543174" y="990600"/>
          <a:ext cx="666752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89</xdr:row>
      <xdr:rowOff>38100</xdr:rowOff>
    </xdr:from>
    <xdr:to>
      <xdr:col>3</xdr:col>
      <xdr:colOff>133350</xdr:colOff>
      <xdr:row>89</xdr:row>
      <xdr:rowOff>38100</xdr:rowOff>
    </xdr:to>
    <xdr:sp macro="" textlink="">
      <xdr:nvSpPr>
        <xdr:cNvPr id="46" name="Line 3">
          <a:extLst>
            <a:ext uri="{FF2B5EF4-FFF2-40B4-BE49-F238E27FC236}">
              <a16:creationId xmlns="" xmlns:a16="http://schemas.microsoft.com/office/drawing/2014/main" id="{36E02D4E-414F-4D3D-AB3B-55F321DFB1FD}"/>
            </a:ext>
          </a:extLst>
        </xdr:cNvPr>
        <xdr:cNvSpPr>
          <a:spLocks noChangeShapeType="1"/>
        </xdr:cNvSpPr>
      </xdr:nvSpPr>
      <xdr:spPr bwMode="auto">
        <a:xfrm>
          <a:off x="2552700" y="13096875"/>
          <a:ext cx="7048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172</xdr:row>
      <xdr:rowOff>38100</xdr:rowOff>
    </xdr:from>
    <xdr:to>
      <xdr:col>3</xdr:col>
      <xdr:colOff>123825</xdr:colOff>
      <xdr:row>172</xdr:row>
      <xdr:rowOff>38100</xdr:rowOff>
    </xdr:to>
    <xdr:sp macro="" textlink="">
      <xdr:nvSpPr>
        <xdr:cNvPr id="47" name="Line 3">
          <a:extLst>
            <a:ext uri="{FF2B5EF4-FFF2-40B4-BE49-F238E27FC236}">
              <a16:creationId xmlns="" xmlns:a16="http://schemas.microsoft.com/office/drawing/2014/main" id="{B6F51A1A-273F-42E9-A541-A9F2E7376385}"/>
            </a:ext>
          </a:extLst>
        </xdr:cNvPr>
        <xdr:cNvSpPr>
          <a:spLocks noChangeShapeType="1"/>
        </xdr:cNvSpPr>
      </xdr:nvSpPr>
      <xdr:spPr bwMode="auto">
        <a:xfrm>
          <a:off x="2543175" y="41738550"/>
          <a:ext cx="7048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333375</xdr:colOff>
      <xdr:row>250</xdr:row>
      <xdr:rowOff>28575</xdr:rowOff>
    </xdr:from>
    <xdr:to>
      <xdr:col>3</xdr:col>
      <xdr:colOff>114300</xdr:colOff>
      <xdr:row>250</xdr:row>
      <xdr:rowOff>28575</xdr:rowOff>
    </xdr:to>
    <xdr:sp macro="" textlink="">
      <xdr:nvSpPr>
        <xdr:cNvPr id="48" name="Line 3">
          <a:extLst>
            <a:ext uri="{FF2B5EF4-FFF2-40B4-BE49-F238E27FC236}">
              <a16:creationId xmlns="" xmlns:a16="http://schemas.microsoft.com/office/drawing/2014/main" id="{C5FC8018-F557-43FB-BC3C-41B3C97AD323}"/>
            </a:ext>
          </a:extLst>
        </xdr:cNvPr>
        <xdr:cNvSpPr>
          <a:spLocks noChangeShapeType="1"/>
        </xdr:cNvSpPr>
      </xdr:nvSpPr>
      <xdr:spPr bwMode="auto">
        <a:xfrm>
          <a:off x="2533650" y="61750575"/>
          <a:ext cx="7048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335</xdr:row>
      <xdr:rowOff>28575</xdr:rowOff>
    </xdr:from>
    <xdr:to>
      <xdr:col>3</xdr:col>
      <xdr:colOff>180975</xdr:colOff>
      <xdr:row>335</xdr:row>
      <xdr:rowOff>28575</xdr:rowOff>
    </xdr:to>
    <xdr:sp macro="" textlink="">
      <xdr:nvSpPr>
        <xdr:cNvPr id="49" name="Line 3">
          <a:extLst>
            <a:ext uri="{FF2B5EF4-FFF2-40B4-BE49-F238E27FC236}">
              <a16:creationId xmlns="" xmlns:a16="http://schemas.microsoft.com/office/drawing/2014/main" id="{3D2C3540-5006-4430-A7AE-A4004656809C}"/>
            </a:ext>
          </a:extLst>
        </xdr:cNvPr>
        <xdr:cNvSpPr>
          <a:spLocks noChangeShapeType="1"/>
        </xdr:cNvSpPr>
      </xdr:nvSpPr>
      <xdr:spPr bwMode="auto">
        <a:xfrm>
          <a:off x="2524125" y="81867375"/>
          <a:ext cx="781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412</xdr:row>
      <xdr:rowOff>38100</xdr:rowOff>
    </xdr:from>
    <xdr:to>
      <xdr:col>3</xdr:col>
      <xdr:colOff>104775</xdr:colOff>
      <xdr:row>412</xdr:row>
      <xdr:rowOff>38100</xdr:rowOff>
    </xdr:to>
    <xdr:sp macro="" textlink="">
      <xdr:nvSpPr>
        <xdr:cNvPr id="50" name="Line 3">
          <a:extLst>
            <a:ext uri="{FF2B5EF4-FFF2-40B4-BE49-F238E27FC236}">
              <a16:creationId xmlns="" xmlns:a16="http://schemas.microsoft.com/office/drawing/2014/main" id="{74E351BC-AB95-487A-8AA2-5F565E7AECB0}"/>
            </a:ext>
          </a:extLst>
        </xdr:cNvPr>
        <xdr:cNvSpPr>
          <a:spLocks noChangeShapeType="1"/>
        </xdr:cNvSpPr>
      </xdr:nvSpPr>
      <xdr:spPr bwMode="auto">
        <a:xfrm>
          <a:off x="2543175" y="101717475"/>
          <a:ext cx="6858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494</xdr:row>
      <xdr:rowOff>38100</xdr:rowOff>
    </xdr:from>
    <xdr:to>
      <xdr:col>3</xdr:col>
      <xdr:colOff>123825</xdr:colOff>
      <xdr:row>494</xdr:row>
      <xdr:rowOff>38100</xdr:rowOff>
    </xdr:to>
    <xdr:sp macro="" textlink="">
      <xdr:nvSpPr>
        <xdr:cNvPr id="51" name="Line 3">
          <a:extLst>
            <a:ext uri="{FF2B5EF4-FFF2-40B4-BE49-F238E27FC236}">
              <a16:creationId xmlns="" xmlns:a16="http://schemas.microsoft.com/office/drawing/2014/main" id="{43D4F5D4-0210-404F-BBCF-0D40C9D02F4F}"/>
            </a:ext>
          </a:extLst>
        </xdr:cNvPr>
        <xdr:cNvSpPr>
          <a:spLocks noChangeShapeType="1"/>
        </xdr:cNvSpPr>
      </xdr:nvSpPr>
      <xdr:spPr bwMode="auto">
        <a:xfrm>
          <a:off x="2562225" y="122005725"/>
          <a:ext cx="6858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569</xdr:row>
      <xdr:rowOff>28575</xdr:rowOff>
    </xdr:from>
    <xdr:to>
      <xdr:col>3</xdr:col>
      <xdr:colOff>123825</xdr:colOff>
      <xdr:row>569</xdr:row>
      <xdr:rowOff>28575</xdr:rowOff>
    </xdr:to>
    <xdr:sp macro="" textlink="">
      <xdr:nvSpPr>
        <xdr:cNvPr id="52" name="Line 3">
          <a:extLst>
            <a:ext uri="{FF2B5EF4-FFF2-40B4-BE49-F238E27FC236}">
              <a16:creationId xmlns="" xmlns:a16="http://schemas.microsoft.com/office/drawing/2014/main" id="{A89A5479-F71E-4904-A71A-D106897F19E6}"/>
            </a:ext>
          </a:extLst>
        </xdr:cNvPr>
        <xdr:cNvSpPr>
          <a:spLocks noChangeShapeType="1"/>
        </xdr:cNvSpPr>
      </xdr:nvSpPr>
      <xdr:spPr bwMode="auto">
        <a:xfrm>
          <a:off x="2543175" y="141751050"/>
          <a:ext cx="7048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606</xdr:row>
      <xdr:rowOff>28575</xdr:rowOff>
    </xdr:from>
    <xdr:to>
      <xdr:col>3</xdr:col>
      <xdr:colOff>123825</xdr:colOff>
      <xdr:row>606</xdr:row>
      <xdr:rowOff>28575</xdr:rowOff>
    </xdr:to>
    <xdr:sp macro="" textlink="">
      <xdr:nvSpPr>
        <xdr:cNvPr id="53" name="Line 3">
          <a:extLst>
            <a:ext uri="{FF2B5EF4-FFF2-40B4-BE49-F238E27FC236}">
              <a16:creationId xmlns="" xmlns:a16="http://schemas.microsoft.com/office/drawing/2014/main" id="{F14B94B3-ACCA-46D4-BAAE-A8C2F9D80F2D}"/>
            </a:ext>
          </a:extLst>
        </xdr:cNvPr>
        <xdr:cNvSpPr>
          <a:spLocks noChangeShapeType="1"/>
        </xdr:cNvSpPr>
      </xdr:nvSpPr>
      <xdr:spPr bwMode="auto">
        <a:xfrm>
          <a:off x="2543175" y="151866600"/>
          <a:ext cx="7048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647</xdr:row>
      <xdr:rowOff>28575</xdr:rowOff>
    </xdr:from>
    <xdr:to>
      <xdr:col>3</xdr:col>
      <xdr:colOff>180975</xdr:colOff>
      <xdr:row>647</xdr:row>
      <xdr:rowOff>28575</xdr:rowOff>
    </xdr:to>
    <xdr:sp macro="" textlink="">
      <xdr:nvSpPr>
        <xdr:cNvPr id="54" name="Line 3">
          <a:extLst>
            <a:ext uri="{FF2B5EF4-FFF2-40B4-BE49-F238E27FC236}">
              <a16:creationId xmlns="" xmlns:a16="http://schemas.microsoft.com/office/drawing/2014/main" id="{C1B9E538-F01D-4B11-861A-355B580A403F}"/>
            </a:ext>
          </a:extLst>
        </xdr:cNvPr>
        <xdr:cNvSpPr>
          <a:spLocks noChangeShapeType="1"/>
        </xdr:cNvSpPr>
      </xdr:nvSpPr>
      <xdr:spPr bwMode="auto">
        <a:xfrm>
          <a:off x="2562225" y="162039300"/>
          <a:ext cx="7429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688</xdr:row>
      <xdr:rowOff>38100</xdr:rowOff>
    </xdr:from>
    <xdr:to>
      <xdr:col>3</xdr:col>
      <xdr:colOff>161925</xdr:colOff>
      <xdr:row>688</xdr:row>
      <xdr:rowOff>38100</xdr:rowOff>
    </xdr:to>
    <xdr:sp macro="" textlink="">
      <xdr:nvSpPr>
        <xdr:cNvPr id="55" name="Line 3">
          <a:extLst>
            <a:ext uri="{FF2B5EF4-FFF2-40B4-BE49-F238E27FC236}">
              <a16:creationId xmlns="" xmlns:a16="http://schemas.microsoft.com/office/drawing/2014/main" id="{AE6E8D20-D9AF-48DA-897C-83A9269117C1}"/>
            </a:ext>
          </a:extLst>
        </xdr:cNvPr>
        <xdr:cNvSpPr>
          <a:spLocks noChangeShapeType="1"/>
        </xdr:cNvSpPr>
      </xdr:nvSpPr>
      <xdr:spPr bwMode="auto">
        <a:xfrm>
          <a:off x="2562225" y="172202475"/>
          <a:ext cx="7239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729</xdr:row>
      <xdr:rowOff>28575</xdr:rowOff>
    </xdr:from>
    <xdr:to>
      <xdr:col>3</xdr:col>
      <xdr:colOff>152400</xdr:colOff>
      <xdr:row>729</xdr:row>
      <xdr:rowOff>28575</xdr:rowOff>
    </xdr:to>
    <xdr:sp macro="" textlink="">
      <xdr:nvSpPr>
        <xdr:cNvPr id="56" name="Line 3">
          <a:extLst>
            <a:ext uri="{FF2B5EF4-FFF2-40B4-BE49-F238E27FC236}">
              <a16:creationId xmlns="" xmlns:a16="http://schemas.microsoft.com/office/drawing/2014/main" id="{E7356DF8-9277-4A63-9FD6-2D241C38B941}"/>
            </a:ext>
          </a:extLst>
        </xdr:cNvPr>
        <xdr:cNvSpPr>
          <a:spLocks noChangeShapeType="1"/>
        </xdr:cNvSpPr>
      </xdr:nvSpPr>
      <xdr:spPr bwMode="auto">
        <a:xfrm>
          <a:off x="2571750" y="182384700"/>
          <a:ext cx="7048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342900</xdr:colOff>
      <xdr:row>769</xdr:row>
      <xdr:rowOff>38100</xdr:rowOff>
    </xdr:from>
    <xdr:to>
      <xdr:col>3</xdr:col>
      <xdr:colOff>123825</xdr:colOff>
      <xdr:row>769</xdr:row>
      <xdr:rowOff>38100</xdr:rowOff>
    </xdr:to>
    <xdr:sp macro="" textlink="">
      <xdr:nvSpPr>
        <xdr:cNvPr id="57" name="Line 3">
          <a:extLst>
            <a:ext uri="{FF2B5EF4-FFF2-40B4-BE49-F238E27FC236}">
              <a16:creationId xmlns="" xmlns:a16="http://schemas.microsoft.com/office/drawing/2014/main" id="{BD8F6FFB-B642-4477-9A22-AFFD1E41EE3B}"/>
            </a:ext>
          </a:extLst>
        </xdr:cNvPr>
        <xdr:cNvSpPr>
          <a:spLocks noChangeShapeType="1"/>
        </xdr:cNvSpPr>
      </xdr:nvSpPr>
      <xdr:spPr bwMode="auto">
        <a:xfrm>
          <a:off x="2543175" y="192452625"/>
          <a:ext cx="7048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811</xdr:row>
      <xdr:rowOff>38100</xdr:rowOff>
    </xdr:from>
    <xdr:to>
      <xdr:col>3</xdr:col>
      <xdr:colOff>190500</xdr:colOff>
      <xdr:row>811</xdr:row>
      <xdr:rowOff>38100</xdr:rowOff>
    </xdr:to>
    <xdr:sp macro="" textlink="">
      <xdr:nvSpPr>
        <xdr:cNvPr id="58" name="Line 3">
          <a:extLst>
            <a:ext uri="{FF2B5EF4-FFF2-40B4-BE49-F238E27FC236}">
              <a16:creationId xmlns="" xmlns:a16="http://schemas.microsoft.com/office/drawing/2014/main" id="{83BA7875-4DBF-4BED-A791-B03E55055D2E}"/>
            </a:ext>
          </a:extLst>
        </xdr:cNvPr>
        <xdr:cNvSpPr>
          <a:spLocks noChangeShapeType="1"/>
        </xdr:cNvSpPr>
      </xdr:nvSpPr>
      <xdr:spPr bwMode="auto">
        <a:xfrm>
          <a:off x="2571750" y="202615800"/>
          <a:ext cx="7429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59531</xdr:colOff>
      <xdr:row>2</xdr:row>
      <xdr:rowOff>26194</xdr:rowOff>
    </xdr:from>
    <xdr:to>
      <xdr:col>3</xdr:col>
      <xdr:colOff>488156</xdr:colOff>
      <xdr:row>2</xdr:row>
      <xdr:rowOff>26194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334084B8-811D-4277-BD3E-816F38F99D27}"/>
            </a:ext>
          </a:extLst>
        </xdr:cNvPr>
        <xdr:cNvSpPr>
          <a:spLocks noChangeShapeType="1"/>
        </xdr:cNvSpPr>
      </xdr:nvSpPr>
      <xdr:spPr bwMode="auto">
        <a:xfrm>
          <a:off x="2288381" y="502444"/>
          <a:ext cx="1114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1</xdr:col>
      <xdr:colOff>1257300</xdr:colOff>
      <xdr:row>0</xdr:row>
      <xdr:rowOff>0</xdr:rowOff>
    </xdr:to>
    <xdr:sp macro="" textlink="">
      <xdr:nvSpPr>
        <xdr:cNvPr id="334113" name="Line 1">
          <a:extLst>
            <a:ext uri="{FF2B5EF4-FFF2-40B4-BE49-F238E27FC236}">
              <a16:creationId xmlns="" xmlns:a16="http://schemas.microsoft.com/office/drawing/2014/main" id="{69BB6550-E438-49D4-BBFD-001A2229B1FC}"/>
            </a:ext>
          </a:extLst>
        </xdr:cNvPr>
        <xdr:cNvSpPr>
          <a:spLocks noChangeShapeType="1"/>
        </xdr:cNvSpPr>
      </xdr:nvSpPr>
      <xdr:spPr bwMode="auto">
        <a:xfrm>
          <a:off x="609600" y="0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34114" name="Line 2">
          <a:extLst>
            <a:ext uri="{FF2B5EF4-FFF2-40B4-BE49-F238E27FC236}">
              <a16:creationId xmlns="" xmlns:a16="http://schemas.microsoft.com/office/drawing/2014/main" id="{376E7106-B9BB-439E-8207-6FE2D2A3CDEE}"/>
            </a:ext>
          </a:extLst>
        </xdr:cNvPr>
        <xdr:cNvSpPr>
          <a:spLocks noChangeShapeType="1"/>
        </xdr:cNvSpPr>
      </xdr:nvSpPr>
      <xdr:spPr bwMode="auto">
        <a:xfrm>
          <a:off x="70389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2</xdr:row>
      <xdr:rowOff>28575</xdr:rowOff>
    </xdr:from>
    <xdr:to>
      <xdr:col>1</xdr:col>
      <xdr:colOff>1362075</xdr:colOff>
      <xdr:row>2</xdr:row>
      <xdr:rowOff>28575</xdr:rowOff>
    </xdr:to>
    <xdr:sp macro="" textlink="">
      <xdr:nvSpPr>
        <xdr:cNvPr id="334115" name="Line 3">
          <a:extLst>
            <a:ext uri="{FF2B5EF4-FFF2-40B4-BE49-F238E27FC236}">
              <a16:creationId xmlns="" xmlns:a16="http://schemas.microsoft.com/office/drawing/2014/main" id="{358BA097-B58B-4C02-934A-B3343A2E1756}"/>
            </a:ext>
          </a:extLst>
        </xdr:cNvPr>
        <xdr:cNvSpPr>
          <a:spLocks noChangeShapeType="1"/>
        </xdr:cNvSpPr>
      </xdr:nvSpPr>
      <xdr:spPr bwMode="auto">
        <a:xfrm>
          <a:off x="714375" y="447675"/>
          <a:ext cx="10668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47625</xdr:rowOff>
    </xdr:from>
    <xdr:to>
      <xdr:col>6</xdr:col>
      <xdr:colOff>0</xdr:colOff>
      <xdr:row>2</xdr:row>
      <xdr:rowOff>47625</xdr:rowOff>
    </xdr:to>
    <xdr:sp macro="" textlink="">
      <xdr:nvSpPr>
        <xdr:cNvPr id="334116" name="Line 4">
          <a:extLst>
            <a:ext uri="{FF2B5EF4-FFF2-40B4-BE49-F238E27FC236}">
              <a16:creationId xmlns="" xmlns:a16="http://schemas.microsoft.com/office/drawing/2014/main" id="{E21DC371-A211-49A2-A573-50C89212B7E1}"/>
            </a:ext>
          </a:extLst>
        </xdr:cNvPr>
        <xdr:cNvSpPr>
          <a:spLocks noChangeShapeType="1"/>
        </xdr:cNvSpPr>
      </xdr:nvSpPr>
      <xdr:spPr bwMode="auto">
        <a:xfrm>
          <a:off x="7038975" y="466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352425</xdr:colOff>
      <xdr:row>2</xdr:row>
      <xdr:rowOff>38100</xdr:rowOff>
    </xdr:from>
    <xdr:to>
      <xdr:col>5</xdr:col>
      <xdr:colOff>1047750</xdr:colOff>
      <xdr:row>2</xdr:row>
      <xdr:rowOff>38100</xdr:rowOff>
    </xdr:to>
    <xdr:sp macro="" textlink="">
      <xdr:nvSpPr>
        <xdr:cNvPr id="334117" name="Line 5">
          <a:extLst>
            <a:ext uri="{FF2B5EF4-FFF2-40B4-BE49-F238E27FC236}">
              <a16:creationId xmlns="" xmlns:a16="http://schemas.microsoft.com/office/drawing/2014/main" id="{7B3C93AF-BF55-4FA2-9A7E-6ABDA9D404C8}"/>
            </a:ext>
          </a:extLst>
        </xdr:cNvPr>
        <xdr:cNvSpPr>
          <a:spLocks noChangeShapeType="1"/>
        </xdr:cNvSpPr>
      </xdr:nvSpPr>
      <xdr:spPr bwMode="auto">
        <a:xfrm>
          <a:off x="4924425" y="457200"/>
          <a:ext cx="19240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18" name="Line 6">
          <a:extLst>
            <a:ext uri="{FF2B5EF4-FFF2-40B4-BE49-F238E27FC236}">
              <a16:creationId xmlns="" xmlns:a16="http://schemas.microsoft.com/office/drawing/2014/main" id="{01401489-A461-4C1C-AD57-0133D645E8F7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19" name="Line 8">
          <a:extLst>
            <a:ext uri="{FF2B5EF4-FFF2-40B4-BE49-F238E27FC236}">
              <a16:creationId xmlns="" xmlns:a16="http://schemas.microsoft.com/office/drawing/2014/main" id="{127CB281-BC86-4913-83D5-D95006B2E791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20" name="Line 11">
          <a:extLst>
            <a:ext uri="{FF2B5EF4-FFF2-40B4-BE49-F238E27FC236}">
              <a16:creationId xmlns="" xmlns:a16="http://schemas.microsoft.com/office/drawing/2014/main" id="{62F5031D-EE31-4F2C-BB3E-8EF22EC84B92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21" name="Line 14">
          <a:extLst>
            <a:ext uri="{FF2B5EF4-FFF2-40B4-BE49-F238E27FC236}">
              <a16:creationId xmlns="" xmlns:a16="http://schemas.microsoft.com/office/drawing/2014/main" id="{50E7D0BB-1B31-4B4A-902D-251308B88FBE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22" name="Line 17">
          <a:extLst>
            <a:ext uri="{FF2B5EF4-FFF2-40B4-BE49-F238E27FC236}">
              <a16:creationId xmlns="" xmlns:a16="http://schemas.microsoft.com/office/drawing/2014/main" id="{3E6D371B-9E36-46C8-B720-457F9EE6BF36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23" name="Line 20">
          <a:extLst>
            <a:ext uri="{FF2B5EF4-FFF2-40B4-BE49-F238E27FC236}">
              <a16:creationId xmlns="" xmlns:a16="http://schemas.microsoft.com/office/drawing/2014/main" id="{6CA2CE68-1FF3-4129-9EF7-8ECDE201EFA3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24" name="Line 23">
          <a:extLst>
            <a:ext uri="{FF2B5EF4-FFF2-40B4-BE49-F238E27FC236}">
              <a16:creationId xmlns="" xmlns:a16="http://schemas.microsoft.com/office/drawing/2014/main" id="{922F0273-85FD-4378-97F0-D9E36433126B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25" name="Line 26">
          <a:extLst>
            <a:ext uri="{FF2B5EF4-FFF2-40B4-BE49-F238E27FC236}">
              <a16:creationId xmlns="" xmlns:a16="http://schemas.microsoft.com/office/drawing/2014/main" id="{3FE6A404-CA67-4246-9324-3285291D23C7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26" name="Line 29">
          <a:extLst>
            <a:ext uri="{FF2B5EF4-FFF2-40B4-BE49-F238E27FC236}">
              <a16:creationId xmlns="" xmlns:a16="http://schemas.microsoft.com/office/drawing/2014/main" id="{61C2EA86-408D-4945-B159-583CEAFEC960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27" name="Line 32">
          <a:extLst>
            <a:ext uri="{FF2B5EF4-FFF2-40B4-BE49-F238E27FC236}">
              <a16:creationId xmlns="" xmlns:a16="http://schemas.microsoft.com/office/drawing/2014/main" id="{7090C1A8-69DF-4056-BFBC-AC43A8153A28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28" name="Line 35">
          <a:extLst>
            <a:ext uri="{FF2B5EF4-FFF2-40B4-BE49-F238E27FC236}">
              <a16:creationId xmlns="" xmlns:a16="http://schemas.microsoft.com/office/drawing/2014/main" id="{5CAE8933-92F3-46DD-83F5-932EB426E746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29" name="Line 38">
          <a:extLst>
            <a:ext uri="{FF2B5EF4-FFF2-40B4-BE49-F238E27FC236}">
              <a16:creationId xmlns="" xmlns:a16="http://schemas.microsoft.com/office/drawing/2014/main" id="{79411418-5B05-4A77-89A3-E7A12ABE2D66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30" name="Line 41">
          <a:extLst>
            <a:ext uri="{FF2B5EF4-FFF2-40B4-BE49-F238E27FC236}">
              <a16:creationId xmlns="" xmlns:a16="http://schemas.microsoft.com/office/drawing/2014/main" id="{E7B9EE09-8BE1-4BC3-8EA3-84B7BE9C6650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31" name="Line 44">
          <a:extLst>
            <a:ext uri="{FF2B5EF4-FFF2-40B4-BE49-F238E27FC236}">
              <a16:creationId xmlns="" xmlns:a16="http://schemas.microsoft.com/office/drawing/2014/main" id="{CC506844-8D23-43A4-9602-422FEE31924F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334132" name="Line 47">
          <a:extLst>
            <a:ext uri="{FF2B5EF4-FFF2-40B4-BE49-F238E27FC236}">
              <a16:creationId xmlns="" xmlns:a16="http://schemas.microsoft.com/office/drawing/2014/main" id="{FED71504-4707-465E-8160-57A43AC31F74}"/>
            </a:ext>
          </a:extLst>
        </xdr:cNvPr>
        <xdr:cNvSpPr>
          <a:spLocks noChangeShapeType="1"/>
        </xdr:cNvSpPr>
      </xdr:nvSpPr>
      <xdr:spPr bwMode="auto">
        <a:xfrm>
          <a:off x="7038975" y="1304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334133" name="Line 50">
          <a:extLst>
            <a:ext uri="{FF2B5EF4-FFF2-40B4-BE49-F238E27FC236}">
              <a16:creationId xmlns="" xmlns:a16="http://schemas.microsoft.com/office/drawing/2014/main" id="{9CCF3237-86AE-46A7-A1CD-AD7357BCA574}"/>
            </a:ext>
          </a:extLst>
        </xdr:cNvPr>
        <xdr:cNvSpPr>
          <a:spLocks noChangeShapeType="1"/>
        </xdr:cNvSpPr>
      </xdr:nvSpPr>
      <xdr:spPr bwMode="auto">
        <a:xfrm>
          <a:off x="70389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334134" name="Line 52">
          <a:extLst>
            <a:ext uri="{FF2B5EF4-FFF2-40B4-BE49-F238E27FC236}">
              <a16:creationId xmlns="" xmlns:a16="http://schemas.microsoft.com/office/drawing/2014/main" id="{5C15FCDE-9BC5-419A-AE26-192C48CDE347}"/>
            </a:ext>
          </a:extLst>
        </xdr:cNvPr>
        <xdr:cNvSpPr>
          <a:spLocks noChangeShapeType="1"/>
        </xdr:cNvSpPr>
      </xdr:nvSpPr>
      <xdr:spPr bwMode="auto">
        <a:xfrm>
          <a:off x="70389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334135" name="Line 53">
          <a:extLst>
            <a:ext uri="{FF2B5EF4-FFF2-40B4-BE49-F238E27FC236}">
              <a16:creationId xmlns="" xmlns:a16="http://schemas.microsoft.com/office/drawing/2014/main" id="{460B10C2-BB92-4FB6-9E59-F5673A68FF19}"/>
            </a:ext>
          </a:extLst>
        </xdr:cNvPr>
        <xdr:cNvSpPr>
          <a:spLocks noChangeShapeType="1"/>
        </xdr:cNvSpPr>
      </xdr:nvSpPr>
      <xdr:spPr bwMode="auto">
        <a:xfrm>
          <a:off x="7038975" y="6048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19050</xdr:rowOff>
    </xdr:from>
    <xdr:to>
      <xdr:col>2</xdr:col>
      <xdr:colOff>1123950</xdr:colOff>
      <xdr:row>2</xdr:row>
      <xdr:rowOff>19050</xdr:rowOff>
    </xdr:to>
    <xdr:sp macro="" textlink="">
      <xdr:nvSpPr>
        <xdr:cNvPr id="330433" name="Line 1">
          <a:extLst>
            <a:ext uri="{FF2B5EF4-FFF2-40B4-BE49-F238E27FC236}">
              <a16:creationId xmlns="" xmlns:a16="http://schemas.microsoft.com/office/drawing/2014/main" id="{5441EA2F-8F2C-4AFA-B55C-487FC80F93E2}"/>
            </a:ext>
          </a:extLst>
        </xdr:cNvPr>
        <xdr:cNvSpPr>
          <a:spLocks noChangeShapeType="1"/>
        </xdr:cNvSpPr>
      </xdr:nvSpPr>
      <xdr:spPr bwMode="auto">
        <a:xfrm>
          <a:off x="904875" y="438150"/>
          <a:ext cx="10572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2</xdr:row>
      <xdr:rowOff>28575</xdr:rowOff>
    </xdr:from>
    <xdr:to>
      <xdr:col>7</xdr:col>
      <xdr:colOff>1076325</xdr:colOff>
      <xdr:row>2</xdr:row>
      <xdr:rowOff>28575</xdr:rowOff>
    </xdr:to>
    <xdr:sp macro="" textlink="">
      <xdr:nvSpPr>
        <xdr:cNvPr id="330434" name="Line 2">
          <a:extLst>
            <a:ext uri="{FF2B5EF4-FFF2-40B4-BE49-F238E27FC236}">
              <a16:creationId xmlns="" xmlns:a16="http://schemas.microsoft.com/office/drawing/2014/main" id="{4B3E6E89-D31F-46FD-8E11-23968901F513}"/>
            </a:ext>
          </a:extLst>
        </xdr:cNvPr>
        <xdr:cNvSpPr>
          <a:spLocks noChangeShapeType="1"/>
        </xdr:cNvSpPr>
      </xdr:nvSpPr>
      <xdr:spPr bwMode="auto">
        <a:xfrm>
          <a:off x="4953000" y="447675"/>
          <a:ext cx="17049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38100</xdr:rowOff>
    </xdr:from>
    <xdr:to>
      <xdr:col>10</xdr:col>
      <xdr:colOff>0</xdr:colOff>
      <xdr:row>2</xdr:row>
      <xdr:rowOff>38100</xdr:rowOff>
    </xdr:to>
    <xdr:sp macro="" textlink="">
      <xdr:nvSpPr>
        <xdr:cNvPr id="330435" name="Line 5">
          <a:extLst>
            <a:ext uri="{FF2B5EF4-FFF2-40B4-BE49-F238E27FC236}">
              <a16:creationId xmlns="" xmlns:a16="http://schemas.microsoft.com/office/drawing/2014/main" id="{ECA89A79-4CF2-4694-A0B1-750A9B210446}"/>
            </a:ext>
          </a:extLst>
        </xdr:cNvPr>
        <xdr:cNvSpPr>
          <a:spLocks noChangeShapeType="1"/>
        </xdr:cNvSpPr>
      </xdr:nvSpPr>
      <xdr:spPr bwMode="auto">
        <a:xfrm>
          <a:off x="9134475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2</xdr:row>
      <xdr:rowOff>28575</xdr:rowOff>
    </xdr:to>
    <xdr:sp macro="" textlink="">
      <xdr:nvSpPr>
        <xdr:cNvPr id="330436" name="Line 6">
          <a:extLst>
            <a:ext uri="{FF2B5EF4-FFF2-40B4-BE49-F238E27FC236}">
              <a16:creationId xmlns="" xmlns:a16="http://schemas.microsoft.com/office/drawing/2014/main" id="{281D4985-3459-4995-8AE5-88DCC6E8EA76}"/>
            </a:ext>
          </a:extLst>
        </xdr:cNvPr>
        <xdr:cNvSpPr>
          <a:spLocks noChangeShapeType="1"/>
        </xdr:cNvSpPr>
      </xdr:nvSpPr>
      <xdr:spPr bwMode="auto">
        <a:xfrm>
          <a:off x="9134475" y="44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38100</xdr:rowOff>
    </xdr:from>
    <xdr:to>
      <xdr:col>10</xdr:col>
      <xdr:colOff>0</xdr:colOff>
      <xdr:row>2</xdr:row>
      <xdr:rowOff>38100</xdr:rowOff>
    </xdr:to>
    <xdr:sp macro="" textlink="">
      <xdr:nvSpPr>
        <xdr:cNvPr id="330437" name="Line 8">
          <a:extLst>
            <a:ext uri="{FF2B5EF4-FFF2-40B4-BE49-F238E27FC236}">
              <a16:creationId xmlns="" xmlns:a16="http://schemas.microsoft.com/office/drawing/2014/main" id="{98DE8A8A-BEA5-44CA-BB3C-4FF59CB50BD4}"/>
            </a:ext>
          </a:extLst>
        </xdr:cNvPr>
        <xdr:cNvSpPr>
          <a:spLocks noChangeShapeType="1"/>
        </xdr:cNvSpPr>
      </xdr:nvSpPr>
      <xdr:spPr bwMode="auto">
        <a:xfrm>
          <a:off x="9134475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2</xdr:row>
      <xdr:rowOff>28575</xdr:rowOff>
    </xdr:to>
    <xdr:sp macro="" textlink="">
      <xdr:nvSpPr>
        <xdr:cNvPr id="330438" name="Line 9">
          <a:extLst>
            <a:ext uri="{FF2B5EF4-FFF2-40B4-BE49-F238E27FC236}">
              <a16:creationId xmlns="" xmlns:a16="http://schemas.microsoft.com/office/drawing/2014/main" id="{07C14AD5-5F90-49DE-B3D9-73F81ABC11AC}"/>
            </a:ext>
          </a:extLst>
        </xdr:cNvPr>
        <xdr:cNvSpPr>
          <a:spLocks noChangeShapeType="1"/>
        </xdr:cNvSpPr>
      </xdr:nvSpPr>
      <xdr:spPr bwMode="auto">
        <a:xfrm>
          <a:off x="9134475" y="44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38100</xdr:rowOff>
    </xdr:from>
    <xdr:to>
      <xdr:col>10</xdr:col>
      <xdr:colOff>0</xdr:colOff>
      <xdr:row>2</xdr:row>
      <xdr:rowOff>38100</xdr:rowOff>
    </xdr:to>
    <xdr:sp macro="" textlink="">
      <xdr:nvSpPr>
        <xdr:cNvPr id="330439" name="Line 11">
          <a:extLst>
            <a:ext uri="{FF2B5EF4-FFF2-40B4-BE49-F238E27FC236}">
              <a16:creationId xmlns="" xmlns:a16="http://schemas.microsoft.com/office/drawing/2014/main" id="{7CF37557-E3DF-4BF1-AF85-26505AA054F5}"/>
            </a:ext>
          </a:extLst>
        </xdr:cNvPr>
        <xdr:cNvSpPr>
          <a:spLocks noChangeShapeType="1"/>
        </xdr:cNvSpPr>
      </xdr:nvSpPr>
      <xdr:spPr bwMode="auto">
        <a:xfrm>
          <a:off x="9134475" y="457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2</xdr:row>
      <xdr:rowOff>28575</xdr:rowOff>
    </xdr:to>
    <xdr:sp macro="" textlink="">
      <xdr:nvSpPr>
        <xdr:cNvPr id="330440" name="Line 12">
          <a:extLst>
            <a:ext uri="{FF2B5EF4-FFF2-40B4-BE49-F238E27FC236}">
              <a16:creationId xmlns="" xmlns:a16="http://schemas.microsoft.com/office/drawing/2014/main" id="{D4E658CC-4E8D-46FA-AC7C-9A183B1E963F}"/>
            </a:ext>
          </a:extLst>
        </xdr:cNvPr>
        <xdr:cNvSpPr>
          <a:spLocks noChangeShapeType="1"/>
        </xdr:cNvSpPr>
      </xdr:nvSpPr>
      <xdr:spPr bwMode="auto">
        <a:xfrm>
          <a:off x="9134475" y="447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62</xdr:row>
      <xdr:rowOff>19050</xdr:rowOff>
    </xdr:from>
    <xdr:to>
      <xdr:col>2</xdr:col>
      <xdr:colOff>1114425</xdr:colOff>
      <xdr:row>62</xdr:row>
      <xdr:rowOff>19050</xdr:rowOff>
    </xdr:to>
    <xdr:sp macro="" textlink="">
      <xdr:nvSpPr>
        <xdr:cNvPr id="330441" name="Line 1">
          <a:extLst>
            <a:ext uri="{FF2B5EF4-FFF2-40B4-BE49-F238E27FC236}">
              <a16:creationId xmlns="" xmlns:a16="http://schemas.microsoft.com/office/drawing/2014/main" id="{C739B305-AC0E-4EA3-97F4-0810E2D068C4}"/>
            </a:ext>
          </a:extLst>
        </xdr:cNvPr>
        <xdr:cNvSpPr>
          <a:spLocks noChangeShapeType="1"/>
        </xdr:cNvSpPr>
      </xdr:nvSpPr>
      <xdr:spPr bwMode="auto">
        <a:xfrm>
          <a:off x="895350" y="13896975"/>
          <a:ext cx="10572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62</xdr:row>
      <xdr:rowOff>28575</xdr:rowOff>
    </xdr:from>
    <xdr:to>
      <xdr:col>7</xdr:col>
      <xdr:colOff>1076325</xdr:colOff>
      <xdr:row>62</xdr:row>
      <xdr:rowOff>28575</xdr:rowOff>
    </xdr:to>
    <xdr:sp macro="" textlink="">
      <xdr:nvSpPr>
        <xdr:cNvPr id="330442" name="Line 2">
          <a:extLst>
            <a:ext uri="{FF2B5EF4-FFF2-40B4-BE49-F238E27FC236}">
              <a16:creationId xmlns="" xmlns:a16="http://schemas.microsoft.com/office/drawing/2014/main" id="{29371185-2AB7-46A1-B8FA-6C4336187381}"/>
            </a:ext>
          </a:extLst>
        </xdr:cNvPr>
        <xdr:cNvSpPr>
          <a:spLocks noChangeShapeType="1"/>
        </xdr:cNvSpPr>
      </xdr:nvSpPr>
      <xdr:spPr bwMode="auto">
        <a:xfrm>
          <a:off x="4953000" y="13906500"/>
          <a:ext cx="17049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38100</xdr:rowOff>
    </xdr:from>
    <xdr:to>
      <xdr:col>10</xdr:col>
      <xdr:colOff>0</xdr:colOff>
      <xdr:row>62</xdr:row>
      <xdr:rowOff>38100</xdr:rowOff>
    </xdr:to>
    <xdr:sp macro="" textlink="">
      <xdr:nvSpPr>
        <xdr:cNvPr id="330443" name="Line 5">
          <a:extLst>
            <a:ext uri="{FF2B5EF4-FFF2-40B4-BE49-F238E27FC236}">
              <a16:creationId xmlns="" xmlns:a16="http://schemas.microsoft.com/office/drawing/2014/main" id="{6A4E0117-6A26-4EC7-A9C8-677E14239D93}"/>
            </a:ext>
          </a:extLst>
        </xdr:cNvPr>
        <xdr:cNvSpPr>
          <a:spLocks noChangeShapeType="1"/>
        </xdr:cNvSpPr>
      </xdr:nvSpPr>
      <xdr:spPr bwMode="auto">
        <a:xfrm>
          <a:off x="9134475" y="1391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28575</xdr:rowOff>
    </xdr:from>
    <xdr:to>
      <xdr:col>10</xdr:col>
      <xdr:colOff>0</xdr:colOff>
      <xdr:row>62</xdr:row>
      <xdr:rowOff>28575</xdr:rowOff>
    </xdr:to>
    <xdr:sp macro="" textlink="">
      <xdr:nvSpPr>
        <xdr:cNvPr id="330444" name="Line 6">
          <a:extLst>
            <a:ext uri="{FF2B5EF4-FFF2-40B4-BE49-F238E27FC236}">
              <a16:creationId xmlns="" xmlns:a16="http://schemas.microsoft.com/office/drawing/2014/main" id="{B2EFFB39-534B-4582-8784-E17DF5C69353}"/>
            </a:ext>
          </a:extLst>
        </xdr:cNvPr>
        <xdr:cNvSpPr>
          <a:spLocks noChangeShapeType="1"/>
        </xdr:cNvSpPr>
      </xdr:nvSpPr>
      <xdr:spPr bwMode="auto">
        <a:xfrm>
          <a:off x="9134475" y="1390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38100</xdr:rowOff>
    </xdr:from>
    <xdr:to>
      <xdr:col>10</xdr:col>
      <xdr:colOff>0</xdr:colOff>
      <xdr:row>62</xdr:row>
      <xdr:rowOff>38100</xdr:rowOff>
    </xdr:to>
    <xdr:sp macro="" textlink="">
      <xdr:nvSpPr>
        <xdr:cNvPr id="330445" name="Line 8">
          <a:extLst>
            <a:ext uri="{FF2B5EF4-FFF2-40B4-BE49-F238E27FC236}">
              <a16:creationId xmlns="" xmlns:a16="http://schemas.microsoft.com/office/drawing/2014/main" id="{89E81478-BE83-4198-83DE-04376CA53A20}"/>
            </a:ext>
          </a:extLst>
        </xdr:cNvPr>
        <xdr:cNvSpPr>
          <a:spLocks noChangeShapeType="1"/>
        </xdr:cNvSpPr>
      </xdr:nvSpPr>
      <xdr:spPr bwMode="auto">
        <a:xfrm>
          <a:off x="9134475" y="1391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28575</xdr:rowOff>
    </xdr:from>
    <xdr:to>
      <xdr:col>10</xdr:col>
      <xdr:colOff>0</xdr:colOff>
      <xdr:row>62</xdr:row>
      <xdr:rowOff>28575</xdr:rowOff>
    </xdr:to>
    <xdr:sp macro="" textlink="">
      <xdr:nvSpPr>
        <xdr:cNvPr id="330446" name="Line 9">
          <a:extLst>
            <a:ext uri="{FF2B5EF4-FFF2-40B4-BE49-F238E27FC236}">
              <a16:creationId xmlns="" xmlns:a16="http://schemas.microsoft.com/office/drawing/2014/main" id="{9013C64C-8A73-44B3-B672-272C4C17BB7F}"/>
            </a:ext>
          </a:extLst>
        </xdr:cNvPr>
        <xdr:cNvSpPr>
          <a:spLocks noChangeShapeType="1"/>
        </xdr:cNvSpPr>
      </xdr:nvSpPr>
      <xdr:spPr bwMode="auto">
        <a:xfrm>
          <a:off x="9134475" y="1390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38100</xdr:rowOff>
    </xdr:from>
    <xdr:to>
      <xdr:col>10</xdr:col>
      <xdr:colOff>0</xdr:colOff>
      <xdr:row>62</xdr:row>
      <xdr:rowOff>38100</xdr:rowOff>
    </xdr:to>
    <xdr:sp macro="" textlink="">
      <xdr:nvSpPr>
        <xdr:cNvPr id="330447" name="Line 11">
          <a:extLst>
            <a:ext uri="{FF2B5EF4-FFF2-40B4-BE49-F238E27FC236}">
              <a16:creationId xmlns="" xmlns:a16="http://schemas.microsoft.com/office/drawing/2014/main" id="{BDCCE64A-A440-4887-A2D2-F127ED8E452B}"/>
            </a:ext>
          </a:extLst>
        </xdr:cNvPr>
        <xdr:cNvSpPr>
          <a:spLocks noChangeShapeType="1"/>
        </xdr:cNvSpPr>
      </xdr:nvSpPr>
      <xdr:spPr bwMode="auto">
        <a:xfrm>
          <a:off x="9134475" y="1391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62</xdr:row>
      <xdr:rowOff>28575</xdr:rowOff>
    </xdr:from>
    <xdr:to>
      <xdr:col>10</xdr:col>
      <xdr:colOff>0</xdr:colOff>
      <xdr:row>62</xdr:row>
      <xdr:rowOff>28575</xdr:rowOff>
    </xdr:to>
    <xdr:sp macro="" textlink="">
      <xdr:nvSpPr>
        <xdr:cNvPr id="330448" name="Line 12">
          <a:extLst>
            <a:ext uri="{FF2B5EF4-FFF2-40B4-BE49-F238E27FC236}">
              <a16:creationId xmlns="" xmlns:a16="http://schemas.microsoft.com/office/drawing/2014/main" id="{041DF670-61DF-4684-845F-E123F0193FD9}"/>
            </a:ext>
          </a:extLst>
        </xdr:cNvPr>
        <xdr:cNvSpPr>
          <a:spLocks noChangeShapeType="1"/>
        </xdr:cNvSpPr>
      </xdr:nvSpPr>
      <xdr:spPr bwMode="auto">
        <a:xfrm>
          <a:off x="9134475" y="13906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98</xdr:row>
      <xdr:rowOff>19050</xdr:rowOff>
    </xdr:from>
    <xdr:to>
      <xdr:col>2</xdr:col>
      <xdr:colOff>1123950</xdr:colOff>
      <xdr:row>98</xdr:row>
      <xdr:rowOff>19050</xdr:rowOff>
    </xdr:to>
    <xdr:sp macro="" textlink="">
      <xdr:nvSpPr>
        <xdr:cNvPr id="330449" name="Line 1">
          <a:extLst>
            <a:ext uri="{FF2B5EF4-FFF2-40B4-BE49-F238E27FC236}">
              <a16:creationId xmlns="" xmlns:a16="http://schemas.microsoft.com/office/drawing/2014/main" id="{8FAC469F-25D6-4F03-A4DA-648724EE97C0}"/>
            </a:ext>
          </a:extLst>
        </xdr:cNvPr>
        <xdr:cNvSpPr>
          <a:spLocks noChangeShapeType="1"/>
        </xdr:cNvSpPr>
      </xdr:nvSpPr>
      <xdr:spPr bwMode="auto">
        <a:xfrm>
          <a:off x="923925" y="20612100"/>
          <a:ext cx="10382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647700</xdr:colOff>
      <xdr:row>98</xdr:row>
      <xdr:rowOff>28575</xdr:rowOff>
    </xdr:from>
    <xdr:to>
      <xdr:col>7</xdr:col>
      <xdr:colOff>1085850</xdr:colOff>
      <xdr:row>98</xdr:row>
      <xdr:rowOff>28575</xdr:rowOff>
    </xdr:to>
    <xdr:sp macro="" textlink="">
      <xdr:nvSpPr>
        <xdr:cNvPr id="330450" name="Line 2">
          <a:extLst>
            <a:ext uri="{FF2B5EF4-FFF2-40B4-BE49-F238E27FC236}">
              <a16:creationId xmlns="" xmlns:a16="http://schemas.microsoft.com/office/drawing/2014/main" id="{2CFCFAA9-B867-42F7-9AF8-46756688AE42}"/>
            </a:ext>
          </a:extLst>
        </xdr:cNvPr>
        <xdr:cNvSpPr>
          <a:spLocks noChangeShapeType="1"/>
        </xdr:cNvSpPr>
      </xdr:nvSpPr>
      <xdr:spPr bwMode="auto">
        <a:xfrm>
          <a:off x="4943475" y="20621625"/>
          <a:ext cx="17240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98</xdr:row>
      <xdr:rowOff>38100</xdr:rowOff>
    </xdr:from>
    <xdr:to>
      <xdr:col>10</xdr:col>
      <xdr:colOff>0</xdr:colOff>
      <xdr:row>98</xdr:row>
      <xdr:rowOff>38100</xdr:rowOff>
    </xdr:to>
    <xdr:sp macro="" textlink="">
      <xdr:nvSpPr>
        <xdr:cNvPr id="330451" name="Line 5">
          <a:extLst>
            <a:ext uri="{FF2B5EF4-FFF2-40B4-BE49-F238E27FC236}">
              <a16:creationId xmlns="" xmlns:a16="http://schemas.microsoft.com/office/drawing/2014/main" id="{E1017A70-8AC7-4883-9E23-E568BEFADA6A}"/>
            </a:ext>
          </a:extLst>
        </xdr:cNvPr>
        <xdr:cNvSpPr>
          <a:spLocks noChangeShapeType="1"/>
        </xdr:cNvSpPr>
      </xdr:nvSpPr>
      <xdr:spPr bwMode="auto">
        <a:xfrm>
          <a:off x="9134475" y="20631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98</xdr:row>
      <xdr:rowOff>28575</xdr:rowOff>
    </xdr:from>
    <xdr:to>
      <xdr:col>10</xdr:col>
      <xdr:colOff>0</xdr:colOff>
      <xdr:row>98</xdr:row>
      <xdr:rowOff>28575</xdr:rowOff>
    </xdr:to>
    <xdr:sp macro="" textlink="">
      <xdr:nvSpPr>
        <xdr:cNvPr id="330452" name="Line 6">
          <a:extLst>
            <a:ext uri="{FF2B5EF4-FFF2-40B4-BE49-F238E27FC236}">
              <a16:creationId xmlns="" xmlns:a16="http://schemas.microsoft.com/office/drawing/2014/main" id="{9040807A-5AB5-4868-B189-7BF1431B2299}"/>
            </a:ext>
          </a:extLst>
        </xdr:cNvPr>
        <xdr:cNvSpPr>
          <a:spLocks noChangeShapeType="1"/>
        </xdr:cNvSpPr>
      </xdr:nvSpPr>
      <xdr:spPr bwMode="auto">
        <a:xfrm>
          <a:off x="9134475" y="2062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98</xdr:row>
      <xdr:rowOff>38100</xdr:rowOff>
    </xdr:from>
    <xdr:to>
      <xdr:col>10</xdr:col>
      <xdr:colOff>0</xdr:colOff>
      <xdr:row>98</xdr:row>
      <xdr:rowOff>38100</xdr:rowOff>
    </xdr:to>
    <xdr:sp macro="" textlink="">
      <xdr:nvSpPr>
        <xdr:cNvPr id="330453" name="Line 8">
          <a:extLst>
            <a:ext uri="{FF2B5EF4-FFF2-40B4-BE49-F238E27FC236}">
              <a16:creationId xmlns="" xmlns:a16="http://schemas.microsoft.com/office/drawing/2014/main" id="{B3A7AD3A-16F5-478F-9AFE-42664F28F2F2}"/>
            </a:ext>
          </a:extLst>
        </xdr:cNvPr>
        <xdr:cNvSpPr>
          <a:spLocks noChangeShapeType="1"/>
        </xdr:cNvSpPr>
      </xdr:nvSpPr>
      <xdr:spPr bwMode="auto">
        <a:xfrm>
          <a:off x="9134475" y="20631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98</xdr:row>
      <xdr:rowOff>28575</xdr:rowOff>
    </xdr:from>
    <xdr:to>
      <xdr:col>10</xdr:col>
      <xdr:colOff>0</xdr:colOff>
      <xdr:row>98</xdr:row>
      <xdr:rowOff>28575</xdr:rowOff>
    </xdr:to>
    <xdr:sp macro="" textlink="">
      <xdr:nvSpPr>
        <xdr:cNvPr id="330454" name="Line 9">
          <a:extLst>
            <a:ext uri="{FF2B5EF4-FFF2-40B4-BE49-F238E27FC236}">
              <a16:creationId xmlns="" xmlns:a16="http://schemas.microsoft.com/office/drawing/2014/main" id="{10CB99CB-080A-481D-9682-D9529542EA96}"/>
            </a:ext>
          </a:extLst>
        </xdr:cNvPr>
        <xdr:cNvSpPr>
          <a:spLocks noChangeShapeType="1"/>
        </xdr:cNvSpPr>
      </xdr:nvSpPr>
      <xdr:spPr bwMode="auto">
        <a:xfrm>
          <a:off x="9134475" y="2062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98</xdr:row>
      <xdr:rowOff>38100</xdr:rowOff>
    </xdr:from>
    <xdr:to>
      <xdr:col>10</xdr:col>
      <xdr:colOff>0</xdr:colOff>
      <xdr:row>98</xdr:row>
      <xdr:rowOff>38100</xdr:rowOff>
    </xdr:to>
    <xdr:sp macro="" textlink="">
      <xdr:nvSpPr>
        <xdr:cNvPr id="330455" name="Line 11">
          <a:extLst>
            <a:ext uri="{FF2B5EF4-FFF2-40B4-BE49-F238E27FC236}">
              <a16:creationId xmlns="" xmlns:a16="http://schemas.microsoft.com/office/drawing/2014/main" id="{FD4D1EAE-698E-4C2A-85CF-0133979724B9}"/>
            </a:ext>
          </a:extLst>
        </xdr:cNvPr>
        <xdr:cNvSpPr>
          <a:spLocks noChangeShapeType="1"/>
        </xdr:cNvSpPr>
      </xdr:nvSpPr>
      <xdr:spPr bwMode="auto">
        <a:xfrm>
          <a:off x="9134475" y="20631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98</xdr:row>
      <xdr:rowOff>28575</xdr:rowOff>
    </xdr:from>
    <xdr:to>
      <xdr:col>10</xdr:col>
      <xdr:colOff>0</xdr:colOff>
      <xdr:row>98</xdr:row>
      <xdr:rowOff>28575</xdr:rowOff>
    </xdr:to>
    <xdr:sp macro="" textlink="">
      <xdr:nvSpPr>
        <xdr:cNvPr id="330456" name="Line 12">
          <a:extLst>
            <a:ext uri="{FF2B5EF4-FFF2-40B4-BE49-F238E27FC236}">
              <a16:creationId xmlns="" xmlns:a16="http://schemas.microsoft.com/office/drawing/2014/main" id="{A0FD6244-769E-4AA8-AC24-A811E8ABDAD7}"/>
            </a:ext>
          </a:extLst>
        </xdr:cNvPr>
        <xdr:cNvSpPr>
          <a:spLocks noChangeShapeType="1"/>
        </xdr:cNvSpPr>
      </xdr:nvSpPr>
      <xdr:spPr bwMode="auto">
        <a:xfrm>
          <a:off x="9134475" y="20621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129</xdr:row>
      <xdr:rowOff>19050</xdr:rowOff>
    </xdr:from>
    <xdr:to>
      <xdr:col>2</xdr:col>
      <xdr:colOff>1123950</xdr:colOff>
      <xdr:row>129</xdr:row>
      <xdr:rowOff>19050</xdr:rowOff>
    </xdr:to>
    <xdr:sp macro="" textlink="">
      <xdr:nvSpPr>
        <xdr:cNvPr id="330457" name="Line 1">
          <a:extLst>
            <a:ext uri="{FF2B5EF4-FFF2-40B4-BE49-F238E27FC236}">
              <a16:creationId xmlns="" xmlns:a16="http://schemas.microsoft.com/office/drawing/2014/main" id="{4BA13ED0-AB99-4DE5-9000-3877C760FE7C}"/>
            </a:ext>
          </a:extLst>
        </xdr:cNvPr>
        <xdr:cNvSpPr>
          <a:spLocks noChangeShapeType="1"/>
        </xdr:cNvSpPr>
      </xdr:nvSpPr>
      <xdr:spPr bwMode="auto">
        <a:xfrm>
          <a:off x="904875" y="27479625"/>
          <a:ext cx="10572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647700</xdr:colOff>
      <xdr:row>129</xdr:row>
      <xdr:rowOff>28575</xdr:rowOff>
    </xdr:from>
    <xdr:to>
      <xdr:col>7</xdr:col>
      <xdr:colOff>1085850</xdr:colOff>
      <xdr:row>129</xdr:row>
      <xdr:rowOff>28575</xdr:rowOff>
    </xdr:to>
    <xdr:sp macro="" textlink="">
      <xdr:nvSpPr>
        <xdr:cNvPr id="330458" name="Line 2">
          <a:extLst>
            <a:ext uri="{FF2B5EF4-FFF2-40B4-BE49-F238E27FC236}">
              <a16:creationId xmlns="" xmlns:a16="http://schemas.microsoft.com/office/drawing/2014/main" id="{614684A4-F517-4B5F-B180-29289BF51D1C}"/>
            </a:ext>
          </a:extLst>
        </xdr:cNvPr>
        <xdr:cNvSpPr>
          <a:spLocks noChangeShapeType="1"/>
        </xdr:cNvSpPr>
      </xdr:nvSpPr>
      <xdr:spPr bwMode="auto">
        <a:xfrm>
          <a:off x="4943475" y="27489150"/>
          <a:ext cx="17240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129</xdr:row>
      <xdr:rowOff>38100</xdr:rowOff>
    </xdr:from>
    <xdr:to>
      <xdr:col>10</xdr:col>
      <xdr:colOff>0</xdr:colOff>
      <xdr:row>129</xdr:row>
      <xdr:rowOff>38100</xdr:rowOff>
    </xdr:to>
    <xdr:sp macro="" textlink="">
      <xdr:nvSpPr>
        <xdr:cNvPr id="330459" name="Line 5">
          <a:extLst>
            <a:ext uri="{FF2B5EF4-FFF2-40B4-BE49-F238E27FC236}">
              <a16:creationId xmlns="" xmlns:a16="http://schemas.microsoft.com/office/drawing/2014/main" id="{675F3F10-A33A-43C6-914D-B6F73CE2E88F}"/>
            </a:ext>
          </a:extLst>
        </xdr:cNvPr>
        <xdr:cNvSpPr>
          <a:spLocks noChangeShapeType="1"/>
        </xdr:cNvSpPr>
      </xdr:nvSpPr>
      <xdr:spPr bwMode="auto">
        <a:xfrm>
          <a:off x="9134475" y="2749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129</xdr:row>
      <xdr:rowOff>28575</xdr:rowOff>
    </xdr:from>
    <xdr:to>
      <xdr:col>10</xdr:col>
      <xdr:colOff>0</xdr:colOff>
      <xdr:row>129</xdr:row>
      <xdr:rowOff>28575</xdr:rowOff>
    </xdr:to>
    <xdr:sp macro="" textlink="">
      <xdr:nvSpPr>
        <xdr:cNvPr id="330460" name="Line 6">
          <a:extLst>
            <a:ext uri="{FF2B5EF4-FFF2-40B4-BE49-F238E27FC236}">
              <a16:creationId xmlns="" xmlns:a16="http://schemas.microsoft.com/office/drawing/2014/main" id="{8F95CB98-2637-469E-ADDB-08AB1FD330B0}"/>
            </a:ext>
          </a:extLst>
        </xdr:cNvPr>
        <xdr:cNvSpPr>
          <a:spLocks noChangeShapeType="1"/>
        </xdr:cNvSpPr>
      </xdr:nvSpPr>
      <xdr:spPr bwMode="auto">
        <a:xfrm>
          <a:off x="9134475" y="2748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129</xdr:row>
      <xdr:rowOff>38100</xdr:rowOff>
    </xdr:from>
    <xdr:to>
      <xdr:col>10</xdr:col>
      <xdr:colOff>0</xdr:colOff>
      <xdr:row>129</xdr:row>
      <xdr:rowOff>38100</xdr:rowOff>
    </xdr:to>
    <xdr:sp macro="" textlink="">
      <xdr:nvSpPr>
        <xdr:cNvPr id="330461" name="Line 8">
          <a:extLst>
            <a:ext uri="{FF2B5EF4-FFF2-40B4-BE49-F238E27FC236}">
              <a16:creationId xmlns="" xmlns:a16="http://schemas.microsoft.com/office/drawing/2014/main" id="{67E2DC60-DDCE-4251-A938-5F5F37EC747B}"/>
            </a:ext>
          </a:extLst>
        </xdr:cNvPr>
        <xdr:cNvSpPr>
          <a:spLocks noChangeShapeType="1"/>
        </xdr:cNvSpPr>
      </xdr:nvSpPr>
      <xdr:spPr bwMode="auto">
        <a:xfrm>
          <a:off x="9134475" y="2749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129</xdr:row>
      <xdr:rowOff>28575</xdr:rowOff>
    </xdr:from>
    <xdr:to>
      <xdr:col>10</xdr:col>
      <xdr:colOff>0</xdr:colOff>
      <xdr:row>129</xdr:row>
      <xdr:rowOff>28575</xdr:rowOff>
    </xdr:to>
    <xdr:sp macro="" textlink="">
      <xdr:nvSpPr>
        <xdr:cNvPr id="330462" name="Line 9">
          <a:extLst>
            <a:ext uri="{FF2B5EF4-FFF2-40B4-BE49-F238E27FC236}">
              <a16:creationId xmlns="" xmlns:a16="http://schemas.microsoft.com/office/drawing/2014/main" id="{40BB2684-CD8A-4D9B-8705-6F56CAA679B9}"/>
            </a:ext>
          </a:extLst>
        </xdr:cNvPr>
        <xdr:cNvSpPr>
          <a:spLocks noChangeShapeType="1"/>
        </xdr:cNvSpPr>
      </xdr:nvSpPr>
      <xdr:spPr bwMode="auto">
        <a:xfrm>
          <a:off x="9134475" y="2748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129</xdr:row>
      <xdr:rowOff>38100</xdr:rowOff>
    </xdr:from>
    <xdr:to>
      <xdr:col>10</xdr:col>
      <xdr:colOff>0</xdr:colOff>
      <xdr:row>129</xdr:row>
      <xdr:rowOff>38100</xdr:rowOff>
    </xdr:to>
    <xdr:sp macro="" textlink="">
      <xdr:nvSpPr>
        <xdr:cNvPr id="330463" name="Line 11">
          <a:extLst>
            <a:ext uri="{FF2B5EF4-FFF2-40B4-BE49-F238E27FC236}">
              <a16:creationId xmlns="" xmlns:a16="http://schemas.microsoft.com/office/drawing/2014/main" id="{6B532B1D-91A7-405E-827E-7BDB3E7F8335}"/>
            </a:ext>
          </a:extLst>
        </xdr:cNvPr>
        <xdr:cNvSpPr>
          <a:spLocks noChangeShapeType="1"/>
        </xdr:cNvSpPr>
      </xdr:nvSpPr>
      <xdr:spPr bwMode="auto">
        <a:xfrm>
          <a:off x="9134475" y="27498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129</xdr:row>
      <xdr:rowOff>28575</xdr:rowOff>
    </xdr:from>
    <xdr:to>
      <xdr:col>10</xdr:col>
      <xdr:colOff>0</xdr:colOff>
      <xdr:row>129</xdr:row>
      <xdr:rowOff>28575</xdr:rowOff>
    </xdr:to>
    <xdr:sp macro="" textlink="">
      <xdr:nvSpPr>
        <xdr:cNvPr id="330464" name="Line 12">
          <a:extLst>
            <a:ext uri="{FF2B5EF4-FFF2-40B4-BE49-F238E27FC236}">
              <a16:creationId xmlns="" xmlns:a16="http://schemas.microsoft.com/office/drawing/2014/main" id="{4ED64B78-5F1C-4BAF-B6FB-7E11F079D396}"/>
            </a:ext>
          </a:extLst>
        </xdr:cNvPr>
        <xdr:cNvSpPr>
          <a:spLocks noChangeShapeType="1"/>
        </xdr:cNvSpPr>
      </xdr:nvSpPr>
      <xdr:spPr bwMode="auto">
        <a:xfrm>
          <a:off x="9134475" y="27489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2</xdr:row>
      <xdr:rowOff>19050</xdr:rowOff>
    </xdr:from>
    <xdr:to>
      <xdr:col>1</xdr:col>
      <xdr:colOff>1485900</xdr:colOff>
      <xdr:row>2</xdr:row>
      <xdr:rowOff>19050</xdr:rowOff>
    </xdr:to>
    <xdr:sp macro="" textlink="">
      <xdr:nvSpPr>
        <xdr:cNvPr id="296210" name="Line 3">
          <a:extLst>
            <a:ext uri="{FF2B5EF4-FFF2-40B4-BE49-F238E27FC236}">
              <a16:creationId xmlns="" xmlns:a16="http://schemas.microsoft.com/office/drawing/2014/main" id="{EF72B495-6899-4F9D-B6E2-1CDEE8B1C515}"/>
            </a:ext>
          </a:extLst>
        </xdr:cNvPr>
        <xdr:cNvSpPr>
          <a:spLocks noChangeShapeType="1"/>
        </xdr:cNvSpPr>
      </xdr:nvSpPr>
      <xdr:spPr bwMode="auto">
        <a:xfrm>
          <a:off x="733425" y="4381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2</xdr:row>
      <xdr:rowOff>19050</xdr:rowOff>
    </xdr:from>
    <xdr:to>
      <xdr:col>7</xdr:col>
      <xdr:colOff>476250</xdr:colOff>
      <xdr:row>2</xdr:row>
      <xdr:rowOff>19050</xdr:rowOff>
    </xdr:to>
    <xdr:sp macro="" textlink="">
      <xdr:nvSpPr>
        <xdr:cNvPr id="296211" name="Line 4">
          <a:extLst>
            <a:ext uri="{FF2B5EF4-FFF2-40B4-BE49-F238E27FC236}">
              <a16:creationId xmlns="" xmlns:a16="http://schemas.microsoft.com/office/drawing/2014/main" id="{CDBC825B-D3B6-4A98-99E7-22475BA2B67C}"/>
            </a:ext>
          </a:extLst>
        </xdr:cNvPr>
        <xdr:cNvSpPr>
          <a:spLocks noChangeShapeType="1"/>
        </xdr:cNvSpPr>
      </xdr:nvSpPr>
      <xdr:spPr bwMode="auto">
        <a:xfrm>
          <a:off x="3629025" y="438150"/>
          <a:ext cx="1914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114300</xdr:colOff>
      <xdr:row>5</xdr:row>
      <xdr:rowOff>28575</xdr:rowOff>
    </xdr:from>
    <xdr:to>
      <xdr:col>6</xdr:col>
      <xdr:colOff>9525</xdr:colOff>
      <xdr:row>5</xdr:row>
      <xdr:rowOff>28575</xdr:rowOff>
    </xdr:to>
    <xdr:sp macro="" textlink="">
      <xdr:nvSpPr>
        <xdr:cNvPr id="296212" name="Line 3">
          <a:extLst>
            <a:ext uri="{FF2B5EF4-FFF2-40B4-BE49-F238E27FC236}">
              <a16:creationId xmlns="" xmlns:a16="http://schemas.microsoft.com/office/drawing/2014/main" id="{8BDED57E-5584-4903-8A8A-57B1A92661B0}"/>
            </a:ext>
          </a:extLst>
        </xdr:cNvPr>
        <xdr:cNvSpPr>
          <a:spLocks noChangeShapeType="1"/>
        </xdr:cNvSpPr>
      </xdr:nvSpPr>
      <xdr:spPr bwMode="auto">
        <a:xfrm>
          <a:off x="2752725" y="10477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2</xdr:row>
      <xdr:rowOff>19050</xdr:rowOff>
    </xdr:from>
    <xdr:to>
      <xdr:col>1</xdr:col>
      <xdr:colOff>1485900</xdr:colOff>
      <xdr:row>2</xdr:row>
      <xdr:rowOff>19050</xdr:rowOff>
    </xdr:to>
    <xdr:sp macro="" textlink="">
      <xdr:nvSpPr>
        <xdr:cNvPr id="298258" name="Line 3">
          <a:extLst>
            <a:ext uri="{FF2B5EF4-FFF2-40B4-BE49-F238E27FC236}">
              <a16:creationId xmlns="" xmlns:a16="http://schemas.microsoft.com/office/drawing/2014/main" id="{D13F55F8-5422-4AA6-9B14-E7A62CECDE38}"/>
            </a:ext>
          </a:extLst>
        </xdr:cNvPr>
        <xdr:cNvSpPr>
          <a:spLocks noChangeShapeType="1"/>
        </xdr:cNvSpPr>
      </xdr:nvSpPr>
      <xdr:spPr bwMode="auto">
        <a:xfrm>
          <a:off x="733425" y="4381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2</xdr:row>
      <xdr:rowOff>19050</xdr:rowOff>
    </xdr:from>
    <xdr:to>
      <xdr:col>7</xdr:col>
      <xdr:colOff>476250</xdr:colOff>
      <xdr:row>2</xdr:row>
      <xdr:rowOff>19050</xdr:rowOff>
    </xdr:to>
    <xdr:sp macro="" textlink="">
      <xdr:nvSpPr>
        <xdr:cNvPr id="298259" name="Line 4">
          <a:extLst>
            <a:ext uri="{FF2B5EF4-FFF2-40B4-BE49-F238E27FC236}">
              <a16:creationId xmlns="" xmlns:a16="http://schemas.microsoft.com/office/drawing/2014/main" id="{3F46E670-6EF3-4D61-8622-6EA020D26E54}"/>
            </a:ext>
          </a:extLst>
        </xdr:cNvPr>
        <xdr:cNvSpPr>
          <a:spLocks noChangeShapeType="1"/>
        </xdr:cNvSpPr>
      </xdr:nvSpPr>
      <xdr:spPr bwMode="auto">
        <a:xfrm>
          <a:off x="3629025" y="438150"/>
          <a:ext cx="1885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133350</xdr:colOff>
      <xdr:row>5</xdr:row>
      <xdr:rowOff>28575</xdr:rowOff>
    </xdr:from>
    <xdr:to>
      <xdr:col>6</xdr:col>
      <xdr:colOff>85725</xdr:colOff>
      <xdr:row>5</xdr:row>
      <xdr:rowOff>28575</xdr:rowOff>
    </xdr:to>
    <xdr:sp macro="" textlink="">
      <xdr:nvSpPr>
        <xdr:cNvPr id="298260" name="Line 3">
          <a:extLst>
            <a:ext uri="{FF2B5EF4-FFF2-40B4-BE49-F238E27FC236}">
              <a16:creationId xmlns="" xmlns:a16="http://schemas.microsoft.com/office/drawing/2014/main" id="{27EA1315-53FD-43F2-BB32-4CF9FDC9B1C8}"/>
            </a:ext>
          </a:extLst>
        </xdr:cNvPr>
        <xdr:cNvSpPr>
          <a:spLocks noChangeShapeType="1"/>
        </xdr:cNvSpPr>
      </xdr:nvSpPr>
      <xdr:spPr bwMode="auto">
        <a:xfrm>
          <a:off x="2771775" y="10477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8</xdr:col>
      <xdr:colOff>209550</xdr:colOff>
      <xdr:row>2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6577DFF0-AB83-47C6-85D9-950E632C0035}"/>
            </a:ext>
          </a:extLst>
        </xdr:cNvPr>
        <xdr:cNvCxnSpPr/>
      </xdr:nvCxnSpPr>
      <xdr:spPr>
        <a:xfrm>
          <a:off x="3600450" y="438150"/>
          <a:ext cx="1924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2</xdr:row>
      <xdr:rowOff>28575</xdr:rowOff>
    </xdr:from>
    <xdr:to>
      <xdr:col>3</xdr:col>
      <xdr:colOff>800100</xdr:colOff>
      <xdr:row>2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BDCEC549-5C20-4955-82E2-99D1FE996CF4}"/>
            </a:ext>
          </a:extLst>
        </xdr:cNvPr>
        <xdr:cNvCxnSpPr/>
      </xdr:nvCxnSpPr>
      <xdr:spPr>
        <a:xfrm>
          <a:off x="866775" y="447675"/>
          <a:ext cx="9239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5</xdr:row>
      <xdr:rowOff>28575</xdr:rowOff>
    </xdr:from>
    <xdr:to>
      <xdr:col>6</xdr:col>
      <xdr:colOff>247650</xdr:colOff>
      <xdr:row>5</xdr:row>
      <xdr:rowOff>28575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EDB02D86-EA29-4958-A435-41CC13D1C678}"/>
            </a:ext>
          </a:extLst>
        </xdr:cNvPr>
        <xdr:cNvCxnSpPr/>
      </xdr:nvCxnSpPr>
      <xdr:spPr>
        <a:xfrm>
          <a:off x="2752725" y="1133475"/>
          <a:ext cx="1047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am%20hoc%202019-2020\CSDL_Bo%20va%20SMAS\Mau_Import_THCS_ThongTinHocSinh_SM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BM_DanhSachHocSinh_Khoi9_9C_THCSThanhTr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am%20Hoc%202016-2017\Hoc%20Sinh\SMAS_DanhSachHocSinh_THCSThanhT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SachHocSinh"/>
      <sheetName val="ref"/>
      <sheetName val="TinhThanh"/>
      <sheetName val="QuanHuyen"/>
      <sheetName val="XaPhuong"/>
      <sheetName val="HuongDanChung"/>
    </sheetNames>
    <sheetDataSet>
      <sheetData sheetId="0"/>
      <sheetData sheetId="1">
        <row r="2">
          <cell r="A2" t="str">
            <v>6A</v>
          </cell>
          <cell r="B2" t="str">
            <v>Trúng tuyển</v>
          </cell>
          <cell r="C2" t="str">
            <v>Kinh</v>
          </cell>
          <cell r="D2" t="str">
            <v>Không</v>
          </cell>
          <cell r="E2" t="str">
            <v>Nhóm máu A</v>
          </cell>
          <cell r="F2" t="str">
            <v>Hệ học 3 năm</v>
          </cell>
          <cell r="G2" t="str">
            <v>Bị bỏ rơi, mất nguồn nuôi dưỡng</v>
          </cell>
          <cell r="H2" t="str">
            <v>Giảm học phí</v>
          </cell>
          <cell r="I2" t="str">
            <v>Đang học</v>
          </cell>
          <cell r="J2" t="str">
            <v>Nội trú</v>
          </cell>
          <cell r="K2" t="str">
            <v>Đô thị</v>
          </cell>
          <cell r="L2" t="str">
            <v>Khuyết tật khác</v>
          </cell>
        </row>
        <row r="3">
          <cell r="A3" t="str">
            <v>6B</v>
          </cell>
          <cell r="B3" t="str">
            <v>Chuyển đến từ trường khác</v>
          </cell>
          <cell r="C3" t="str">
            <v>Ba-na</v>
          </cell>
          <cell r="D3" t="str">
            <v>Ba Ha'i</v>
          </cell>
          <cell r="E3" t="str">
            <v>Nhóm máu B</v>
          </cell>
          <cell r="F3" t="str">
            <v>Hệ học 7 năm</v>
          </cell>
          <cell r="G3" t="str">
            <v>Bị tàn tật, khuyết tật</v>
          </cell>
          <cell r="H3" t="str">
            <v>Khác</v>
          </cell>
          <cell r="J3" t="str">
            <v>Bán trú</v>
          </cell>
          <cell r="K3" t="str">
            <v>Đồng bằng</v>
          </cell>
          <cell r="L3" t="str">
            <v>Khuyết tật nghe nói</v>
          </cell>
        </row>
        <row r="4">
          <cell r="A4" t="str">
            <v>6C</v>
          </cell>
          <cell r="B4" t="str">
            <v>Xét tuyển</v>
          </cell>
          <cell r="C4" t="str">
            <v>Bru-Vân Kiều</v>
          </cell>
          <cell r="D4" t="str">
            <v>Bửu sơn Kỳ Hương</v>
          </cell>
          <cell r="E4" t="str">
            <v>Nhóm máu AB</v>
          </cell>
          <cell r="F4" t="str">
            <v>Hệ học 10 năm</v>
          </cell>
          <cell r="G4" t="str">
            <v>Con anh hùng</v>
          </cell>
          <cell r="H4" t="str">
            <v>Miễn học phí</v>
          </cell>
          <cell r="J4" t="str">
            <v>Nội trú dân nuôi</v>
          </cell>
          <cell r="K4" t="str">
            <v>Miền núi - vùng sâu</v>
          </cell>
          <cell r="L4" t="str">
            <v>Khuyết tật nhìn</v>
          </cell>
        </row>
        <row r="5">
          <cell r="A5" t="str">
            <v>6D</v>
          </cell>
          <cell r="C5" t="str">
            <v>Brâu</v>
          </cell>
          <cell r="D5" t="str">
            <v>Cao Đài</v>
          </cell>
          <cell r="E5" t="str">
            <v>Nhóm máu O</v>
          </cell>
          <cell r="G5" t="str">
            <v>Con của hạ SQ và BS, CS đang phục vụ có thời hạn trong LLVTg nhân dân</v>
          </cell>
          <cell r="J5" t="str">
            <v>Bán trú dân nuôi</v>
          </cell>
          <cell r="K5" t="str">
            <v>Biên giới - Hải đảo</v>
          </cell>
          <cell r="L5" t="str">
            <v>Khuyết tật thần kinh tâm thần</v>
          </cell>
        </row>
        <row r="6">
          <cell r="A6" t="str">
            <v>7A</v>
          </cell>
          <cell r="C6" t="str">
            <v>Bố Y</v>
          </cell>
          <cell r="D6" t="str">
            <v>Công giáo</v>
          </cell>
          <cell r="G6" t="str">
            <v>Con của người có công</v>
          </cell>
          <cell r="L6" t="str">
            <v>Khuyết tật trí tuệ</v>
          </cell>
        </row>
        <row r="7">
          <cell r="A7" t="str">
            <v>7B</v>
          </cell>
          <cell r="C7" t="str">
            <v>Chu-ru</v>
          </cell>
          <cell r="D7" t="str">
            <v>Hồi giáo</v>
          </cell>
          <cell r="G7" t="str">
            <v>Con hộ nghèo thuộc CT135</v>
          </cell>
          <cell r="L7" t="str">
            <v>Khuyết tật vận động</v>
          </cell>
        </row>
        <row r="8">
          <cell r="A8" t="str">
            <v>7C</v>
          </cell>
          <cell r="C8" t="str">
            <v>Chăm</v>
          </cell>
          <cell r="D8" t="str">
            <v>Minh Lý đạo</v>
          </cell>
          <cell r="G8" t="str">
            <v>Con liệt sỹ</v>
          </cell>
        </row>
        <row r="9">
          <cell r="A9" t="str">
            <v>7D</v>
          </cell>
          <cell r="C9" t="str">
            <v>Chơ-ro</v>
          </cell>
          <cell r="D9" t="str">
            <v>Minh sư đạo</v>
          </cell>
          <cell r="G9" t="str">
            <v>Con thương binh</v>
          </cell>
        </row>
        <row r="10">
          <cell r="A10" t="str">
            <v>8A</v>
          </cell>
          <cell r="C10" t="str">
            <v>Chứt</v>
          </cell>
          <cell r="D10" t="str">
            <v>Phật giáo</v>
          </cell>
          <cell r="G10" t="str">
            <v>Có cha mẹ là công nhân bị tai nạn và mắc bệnh nghề nghiệp</v>
          </cell>
        </row>
        <row r="11">
          <cell r="A11" t="str">
            <v>8B</v>
          </cell>
          <cell r="C11" t="str">
            <v>Co</v>
          </cell>
          <cell r="D11" t="str">
            <v>Phật giáo Hòa Hảo</v>
          </cell>
          <cell r="G11" t="str">
            <v>Có cha mẹ thu nhập bằng 150% thu nhập hộ nghèo theo quy định</v>
          </cell>
        </row>
        <row r="12">
          <cell r="A12" t="str">
            <v>8C</v>
          </cell>
          <cell r="C12" t="str">
            <v>Cơ Lao</v>
          </cell>
          <cell r="D12" t="str">
            <v>Tin Lành</v>
          </cell>
          <cell r="G12" t="str">
            <v>Có cha mẹ thuộc diện hộ nghèo theo quy định</v>
          </cell>
        </row>
        <row r="13">
          <cell r="A13" t="str">
            <v>9A</v>
          </cell>
          <cell r="C13" t="str">
            <v>Cơ-ho</v>
          </cell>
          <cell r="D13" t="str">
            <v>Tôn giáo khác</v>
          </cell>
          <cell r="G13" t="str">
            <v>Có cha mẹ thuộc hộ cận nghèo theo quy định</v>
          </cell>
        </row>
        <row r="14">
          <cell r="A14" t="str">
            <v>9B</v>
          </cell>
          <cell r="C14" t="str">
            <v>Cơ-tu</v>
          </cell>
          <cell r="D14" t="str">
            <v>Tịnh độ cư sĩ Phật hồi Việt Nam</v>
          </cell>
          <cell r="G14" t="str">
            <v>Có cha mẹ thường trú tại xã biên giới, vùng cao, hải đảo, xã ĐBKK</v>
          </cell>
        </row>
        <row r="15">
          <cell r="A15" t="str">
            <v>9C</v>
          </cell>
          <cell r="C15" t="str">
            <v>Cống</v>
          </cell>
          <cell r="D15" t="str">
            <v>Đạo tứ ấn hiếu nghĩa</v>
          </cell>
          <cell r="G15" t="str">
            <v>Diện chính sách khác</v>
          </cell>
        </row>
        <row r="16">
          <cell r="C16" t="str">
            <v>Dao</v>
          </cell>
          <cell r="G16" t="str">
            <v>HS người dân tộc ít người, ở vùng có điều kiện KT-XH KK và ĐBKK</v>
          </cell>
        </row>
        <row r="17">
          <cell r="C17" t="str">
            <v>Gia-rai</v>
          </cell>
          <cell r="G17" t="str">
            <v>Mồ côi cả cha, mẹ</v>
          </cell>
        </row>
        <row r="18">
          <cell r="C18" t="str">
            <v>Giáy</v>
          </cell>
        </row>
        <row r="19">
          <cell r="C19" t="str">
            <v>Gié-Triêng</v>
          </cell>
        </row>
        <row r="20">
          <cell r="C20" t="str">
            <v>Hmông</v>
          </cell>
        </row>
        <row r="21">
          <cell r="C21" t="str">
            <v>Hoa</v>
          </cell>
        </row>
        <row r="22">
          <cell r="C22" t="str">
            <v>Hrê</v>
          </cell>
        </row>
        <row r="23">
          <cell r="C23" t="str">
            <v>Hà Nhì</v>
          </cell>
        </row>
        <row r="24">
          <cell r="C24" t="str">
            <v>Kháng</v>
          </cell>
        </row>
        <row r="25">
          <cell r="C25" t="str">
            <v>Khơ-Mú</v>
          </cell>
        </row>
        <row r="26">
          <cell r="C26" t="str">
            <v>Khơ-me</v>
          </cell>
        </row>
        <row r="27">
          <cell r="C27" t="str">
            <v>La Chi</v>
          </cell>
        </row>
        <row r="28">
          <cell r="C28" t="str">
            <v>La Ha</v>
          </cell>
        </row>
        <row r="29">
          <cell r="C29" t="str">
            <v>La Hủ</v>
          </cell>
        </row>
        <row r="30">
          <cell r="C30" t="str">
            <v>Lào</v>
          </cell>
        </row>
        <row r="31">
          <cell r="C31" t="str">
            <v>Lô Lô</v>
          </cell>
        </row>
        <row r="32">
          <cell r="C32" t="str">
            <v>Lự</v>
          </cell>
        </row>
        <row r="33">
          <cell r="C33" t="str">
            <v>Mnông</v>
          </cell>
        </row>
        <row r="34">
          <cell r="C34" t="str">
            <v>Mường</v>
          </cell>
        </row>
        <row r="35">
          <cell r="C35" t="str">
            <v>Mạ</v>
          </cell>
        </row>
        <row r="36">
          <cell r="C36" t="str">
            <v>Mảng</v>
          </cell>
        </row>
        <row r="37">
          <cell r="C37" t="str">
            <v>Ngái</v>
          </cell>
        </row>
        <row r="38">
          <cell r="C38" t="str">
            <v>Người nước ngoài</v>
          </cell>
        </row>
        <row r="39">
          <cell r="C39" t="str">
            <v>Nùng</v>
          </cell>
        </row>
        <row r="40">
          <cell r="C40" t="str">
            <v>Phù Lá</v>
          </cell>
        </row>
        <row r="41">
          <cell r="C41" t="str">
            <v>Pu Péo</v>
          </cell>
        </row>
        <row r="42">
          <cell r="C42" t="str">
            <v>Pà Thẻn</v>
          </cell>
        </row>
        <row r="43">
          <cell r="C43" t="str">
            <v>Ra-glai</v>
          </cell>
        </row>
        <row r="44">
          <cell r="C44" t="str">
            <v>Rơ-măm</v>
          </cell>
        </row>
        <row r="45">
          <cell r="C45" t="str">
            <v>Si La</v>
          </cell>
        </row>
        <row r="46">
          <cell r="C46" t="str">
            <v>Sán Chay</v>
          </cell>
        </row>
        <row r="47">
          <cell r="C47" t="str">
            <v>Sán Dìu</v>
          </cell>
        </row>
        <row r="48">
          <cell r="C48" t="str">
            <v>Ta-ôi</v>
          </cell>
        </row>
        <row r="49">
          <cell r="C49" t="str">
            <v>Thái</v>
          </cell>
        </row>
        <row r="50">
          <cell r="C50" t="str">
            <v>Thổ</v>
          </cell>
        </row>
        <row r="51">
          <cell r="C51" t="str">
            <v>Tày</v>
          </cell>
        </row>
        <row r="52">
          <cell r="C52" t="str">
            <v>Xinh-mun</v>
          </cell>
        </row>
        <row r="53">
          <cell r="C53" t="str">
            <v>Xtiêng</v>
          </cell>
        </row>
        <row r="54">
          <cell r="C54" t="str">
            <v>Xơ-đăng</v>
          </cell>
        </row>
        <row r="55">
          <cell r="C55" t="str">
            <v>Ê-đê</v>
          </cell>
        </row>
        <row r="56">
          <cell r="C56" t="str">
            <v>Ơ Đu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SachHocSinh"/>
      <sheetName val="TinhThanh"/>
      <sheetName val="QuanHuyen"/>
      <sheetName val="XaPhuong"/>
      <sheetName val="HuongDanChung"/>
      <sheetName val="ref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Kinh</v>
          </cell>
        </row>
        <row r="5">
          <cell r="B5" t="str">
            <v>Ba Na</v>
          </cell>
        </row>
        <row r="6">
          <cell r="B6" t="str">
            <v>Bru-Vân Kiều</v>
          </cell>
        </row>
        <row r="7">
          <cell r="B7" t="str">
            <v>Brâu</v>
          </cell>
        </row>
        <row r="8">
          <cell r="B8" t="str">
            <v>Bố Y và Tu Dí</v>
          </cell>
        </row>
        <row r="9">
          <cell r="B9" t="str">
            <v>Cao Lan</v>
          </cell>
        </row>
        <row r="10">
          <cell r="B10" t="str">
            <v>Chu-ru</v>
          </cell>
        </row>
        <row r="11">
          <cell r="B11" t="str">
            <v>Chăm</v>
          </cell>
        </row>
        <row r="12">
          <cell r="B12" t="str">
            <v>Chơ-Ro</v>
          </cell>
        </row>
        <row r="13">
          <cell r="B13" t="str">
            <v>Chứt</v>
          </cell>
        </row>
        <row r="14">
          <cell r="B14" t="str">
            <v>Cil</v>
          </cell>
        </row>
        <row r="15">
          <cell r="B15" t="str">
            <v>Co</v>
          </cell>
        </row>
        <row r="16">
          <cell r="B16" t="str">
            <v>Cơ-Ho</v>
          </cell>
        </row>
        <row r="17">
          <cell r="B17" t="str">
            <v>Cơ-Tu</v>
          </cell>
        </row>
        <row r="18">
          <cell r="B18" t="str">
            <v>Cống</v>
          </cell>
        </row>
        <row r="19">
          <cell r="B19" t="str">
            <v>Cờ Lao</v>
          </cell>
        </row>
        <row r="20">
          <cell r="B20" t="str">
            <v>Dao</v>
          </cell>
        </row>
        <row r="21">
          <cell r="B21" t="str">
            <v>Gia Rai</v>
          </cell>
        </row>
        <row r="22">
          <cell r="B22" t="str">
            <v>Giáy</v>
          </cell>
        </row>
        <row r="23">
          <cell r="B23" t="str">
            <v>Gié-Triêng</v>
          </cell>
        </row>
        <row r="24">
          <cell r="B24" t="str">
            <v>Hmông</v>
          </cell>
        </row>
        <row r="25">
          <cell r="B25" t="str">
            <v>Hoa</v>
          </cell>
        </row>
        <row r="26">
          <cell r="B26" t="str">
            <v>Hrê</v>
          </cell>
        </row>
        <row r="27">
          <cell r="B27" t="str">
            <v>Hà Nhì</v>
          </cell>
        </row>
        <row r="28">
          <cell r="B28" t="str">
            <v>Kháng</v>
          </cell>
        </row>
        <row r="29">
          <cell r="B29" t="str">
            <v>Khơ Me</v>
          </cell>
        </row>
        <row r="30">
          <cell r="B30" t="str">
            <v>Khơ-Mú</v>
          </cell>
        </row>
        <row r="31">
          <cell r="B31" t="str">
            <v>La Chí</v>
          </cell>
        </row>
        <row r="32">
          <cell r="B32" t="str">
            <v>La Ha</v>
          </cell>
        </row>
        <row r="33">
          <cell r="B33" t="str">
            <v>La Hủ</v>
          </cell>
        </row>
        <row r="34">
          <cell r="B34" t="str">
            <v>Lào</v>
          </cell>
        </row>
        <row r="35">
          <cell r="B35" t="str">
            <v>Lô Lô</v>
          </cell>
        </row>
        <row r="36">
          <cell r="B36" t="str">
            <v>Lạch</v>
          </cell>
        </row>
        <row r="37">
          <cell r="B37" t="str">
            <v>Lự</v>
          </cell>
        </row>
        <row r="38">
          <cell r="B38" t="str">
            <v>Mnông</v>
          </cell>
        </row>
        <row r="39">
          <cell r="B39" t="str">
            <v>Mông</v>
          </cell>
        </row>
        <row r="40">
          <cell r="B40" t="str">
            <v>Mường</v>
          </cell>
        </row>
        <row r="41">
          <cell r="B41" t="str">
            <v>Mạ</v>
          </cell>
        </row>
        <row r="42">
          <cell r="B42" t="str">
            <v>Mảng</v>
          </cell>
        </row>
        <row r="43">
          <cell r="B43" t="str">
            <v>Ngái</v>
          </cell>
        </row>
        <row r="44">
          <cell r="B44" t="str">
            <v>Người nước ngoài</v>
          </cell>
        </row>
        <row r="45">
          <cell r="B45" t="str">
            <v>Nùng</v>
          </cell>
        </row>
        <row r="46">
          <cell r="B46" t="str">
            <v>Phù Lá</v>
          </cell>
        </row>
        <row r="47">
          <cell r="B47" t="str">
            <v>Pu Péo</v>
          </cell>
        </row>
        <row r="48">
          <cell r="B48" t="str">
            <v>Pà Thẻn</v>
          </cell>
        </row>
        <row r="49">
          <cell r="B49" t="str">
            <v>Ra- glai</v>
          </cell>
        </row>
        <row r="50">
          <cell r="B50" t="str">
            <v>Rơ lay</v>
          </cell>
        </row>
        <row r="51">
          <cell r="B51" t="str">
            <v>Rơ măm</v>
          </cell>
        </row>
        <row r="52">
          <cell r="B52" t="str">
            <v>Si La</v>
          </cell>
        </row>
        <row r="53">
          <cell r="B53" t="str">
            <v>Sán Chay (Cao Lan-Sán Chỉ)</v>
          </cell>
        </row>
        <row r="54">
          <cell r="B54" t="str">
            <v>Sán Chí</v>
          </cell>
        </row>
        <row r="55">
          <cell r="B55" t="str">
            <v>Sán Dìu</v>
          </cell>
        </row>
        <row r="56">
          <cell r="B56" t="str">
            <v>T'Rin</v>
          </cell>
        </row>
        <row r="57">
          <cell r="B57" t="str">
            <v>Thanh Y</v>
          </cell>
        </row>
        <row r="58">
          <cell r="B58" t="str">
            <v>Thái</v>
          </cell>
        </row>
        <row r="59">
          <cell r="B59" t="str">
            <v>Thổ</v>
          </cell>
        </row>
        <row r="60">
          <cell r="B60" t="str">
            <v>Tà-Ôi</v>
          </cell>
        </row>
        <row r="61">
          <cell r="B61" t="str">
            <v>Tày</v>
          </cell>
        </row>
        <row r="62">
          <cell r="B62" t="str">
            <v>X'tiêng</v>
          </cell>
        </row>
        <row r="63">
          <cell r="B63" t="str">
            <v>Xinh-Mun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SachHocSinh"/>
      <sheetName val="DSHS_GVCN"/>
      <sheetName val="ref"/>
    </sheetNames>
    <sheetDataSet>
      <sheetData sheetId="0"/>
      <sheetData sheetId="1"/>
      <sheetData sheetId="2">
        <row r="4">
          <cell r="A4" t="str">
            <v>Bị bỏ rơi, mất nguồn nuôi dưỡng</v>
          </cell>
          <cell r="C4" t="str">
            <v>Không</v>
          </cell>
        </row>
        <row r="5">
          <cell r="A5" t="str">
            <v>Bị tàn tật, khuyết tật</v>
          </cell>
          <cell r="C5" t="str">
            <v>Bà La Môn</v>
          </cell>
        </row>
        <row r="6">
          <cell r="A6" t="str">
            <v>Bộ đội xuất ngũ</v>
          </cell>
          <cell r="C6" t="str">
            <v>Bà Ni</v>
          </cell>
        </row>
        <row r="7">
          <cell r="A7" t="str">
            <v>Con anh hùng</v>
          </cell>
          <cell r="C7" t="str">
            <v>Cao đài</v>
          </cell>
        </row>
        <row r="8">
          <cell r="A8" t="str">
            <v>Con bệnh binh</v>
          </cell>
          <cell r="C8" t="str">
            <v>Công giáo</v>
          </cell>
        </row>
        <row r="9">
          <cell r="A9" t="str">
            <v>Con bệnh binh 1/4</v>
          </cell>
          <cell r="C9" t="str">
            <v>Hòa hảo</v>
          </cell>
        </row>
        <row r="10">
          <cell r="A10" t="str">
            <v>Con bệnh binh 2/4</v>
          </cell>
          <cell r="C10" t="str">
            <v>Hồi giáo</v>
          </cell>
        </row>
        <row r="11">
          <cell r="A11" t="str">
            <v>Con bệnh binh 3/4</v>
          </cell>
          <cell r="C11" t="str">
            <v>Phật giáo</v>
          </cell>
        </row>
        <row r="12">
          <cell r="A12" t="str">
            <v>Con bệnh binh 4/4</v>
          </cell>
          <cell r="C12" t="str">
            <v>Thiên chúa</v>
          </cell>
        </row>
        <row r="13">
          <cell r="A13" t="str">
            <v>Con của hạ SQ và BS, CS đang phục vụ có thời hạn trong LLVTg nhân dân</v>
          </cell>
          <cell r="C13" t="str">
            <v>Tin lành</v>
          </cell>
        </row>
        <row r="14">
          <cell r="A14" t="str">
            <v>Con của người có công</v>
          </cell>
        </row>
        <row r="15">
          <cell r="A15" t="str">
            <v>Con dân tộc vùng cao</v>
          </cell>
        </row>
        <row r="16">
          <cell r="A16" t="str">
            <v>Con dân tộc vùng thấp</v>
          </cell>
        </row>
        <row r="17">
          <cell r="A17" t="str">
            <v>Con gia đình có công CM</v>
          </cell>
        </row>
        <row r="18">
          <cell r="A18" t="str">
            <v>Con hộ nghèo thuộc CT 135</v>
          </cell>
        </row>
        <row r="19">
          <cell r="A19" t="str">
            <v>Con liệt sĩ</v>
          </cell>
        </row>
        <row r="20">
          <cell r="A20" t="str">
            <v>Con liệt sỹ</v>
          </cell>
        </row>
        <row r="21">
          <cell r="A21" t="str">
            <v>Con thương binh</v>
          </cell>
        </row>
        <row r="22">
          <cell r="A22" t="str">
            <v>Con thương binh 2/4</v>
          </cell>
        </row>
        <row r="23">
          <cell r="A23" t="str">
            <v>Con thương binh 3/4</v>
          </cell>
        </row>
        <row r="24">
          <cell r="A24" t="str">
            <v>Con thương binh 4/4</v>
          </cell>
        </row>
        <row r="25">
          <cell r="A25" t="str">
            <v>Con thương binh nặng 1/4</v>
          </cell>
        </row>
        <row r="26">
          <cell r="A26" t="str">
            <v>Có cha mẹ  là công nhân bị tai nạn và mắc bệnh nghề nghiệp</v>
          </cell>
        </row>
        <row r="27">
          <cell r="A27" t="str">
            <v>Có cha mẹ thuộc diện hộ nghèo theo quy định</v>
          </cell>
        </row>
        <row r="28">
          <cell r="A28" t="str">
            <v>Có cha mẹ thuộc hộ cận nghèo theo quy định</v>
          </cell>
        </row>
        <row r="29">
          <cell r="A29" t="str">
            <v>Diện chính sách khác</v>
          </cell>
        </row>
        <row r="30">
          <cell r="A30" t="str">
            <v>HS người dân tộc rất ít người, ở vùng có điều kiện KT-XH KK và ĐBKK</v>
          </cell>
        </row>
        <row r="31">
          <cell r="A31" t="str">
            <v>Không</v>
          </cell>
        </row>
        <row r="32">
          <cell r="A32" t="str">
            <v>Kinh vùng cao</v>
          </cell>
        </row>
        <row r="33">
          <cell r="A33" t="str">
            <v>Mồ côi cha hoặc mẹ</v>
          </cell>
        </row>
        <row r="34">
          <cell r="A34" t="str">
            <v>Mồ côi cả cha mẹ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5"/>
  <sheetViews>
    <sheetView topLeftCell="A552" zoomScale="115" workbookViewId="0">
      <selection activeCell="B527" sqref="B527"/>
    </sheetView>
  </sheetViews>
  <sheetFormatPr defaultRowHeight="15" x14ac:dyDescent="0.25"/>
  <cols>
    <col min="1" max="1" width="4.85546875" style="63" customWidth="1"/>
    <col min="2" max="2" width="26.140625" style="39" customWidth="1"/>
    <col min="3" max="4" width="6.28515625" style="63" customWidth="1"/>
    <col min="5" max="5" width="7.28515625" style="63" customWidth="1"/>
    <col min="6" max="6" width="7.140625" style="63" customWidth="1"/>
    <col min="7" max="13" width="6.28515625" style="63" customWidth="1"/>
    <col min="14" max="14" width="9.140625" style="63"/>
    <col min="15" max="15" width="6.7109375" style="63" customWidth="1"/>
    <col min="16" max="16" width="6.140625" style="63" customWidth="1"/>
    <col min="17" max="16384" width="9.140625" style="63"/>
  </cols>
  <sheetData>
    <row r="1" spans="1:24" s="36" customFormat="1" ht="15.75" x14ac:dyDescent="0.25">
      <c r="A1" s="476" t="s">
        <v>239</v>
      </c>
      <c r="B1" s="476"/>
      <c r="C1" s="476"/>
      <c r="E1" s="477" t="s">
        <v>25</v>
      </c>
      <c r="F1" s="477"/>
      <c r="G1" s="477"/>
      <c r="H1" s="477"/>
      <c r="I1" s="477"/>
      <c r="J1" s="477"/>
      <c r="K1" s="477"/>
      <c r="L1" s="477"/>
      <c r="M1" s="477"/>
    </row>
    <row r="2" spans="1:24" s="36" customFormat="1" ht="16.5" customHeight="1" x14ac:dyDescent="0.25">
      <c r="A2" s="477" t="s">
        <v>26</v>
      </c>
      <c r="B2" s="477"/>
      <c r="C2" s="477"/>
      <c r="E2" s="478" t="s">
        <v>27</v>
      </c>
      <c r="F2" s="478"/>
      <c r="G2" s="478"/>
      <c r="H2" s="478"/>
      <c r="I2" s="478"/>
      <c r="J2" s="478"/>
      <c r="K2" s="478"/>
      <c r="L2" s="478"/>
      <c r="M2" s="478"/>
    </row>
    <row r="3" spans="1:24" s="36" customFormat="1" ht="30" customHeight="1" x14ac:dyDescent="0.3">
      <c r="A3" s="479" t="s">
        <v>775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</row>
    <row r="4" spans="1:24" s="36" customFormat="1" ht="17.25" customHeight="1" x14ac:dyDescent="0.25">
      <c r="A4" s="480" t="s">
        <v>1771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Q4" s="44"/>
    </row>
    <row r="5" spans="1:24" s="37" customFormat="1" ht="33" customHeight="1" x14ac:dyDescent="0.2">
      <c r="A5" s="45" t="s">
        <v>766</v>
      </c>
      <c r="B5" s="45" t="s">
        <v>29</v>
      </c>
      <c r="C5" s="45" t="s">
        <v>241</v>
      </c>
      <c r="D5" s="45" t="s">
        <v>244</v>
      </c>
      <c r="E5" s="45" t="s">
        <v>242</v>
      </c>
      <c r="F5" s="45" t="s">
        <v>240</v>
      </c>
      <c r="G5" s="45" t="s">
        <v>243</v>
      </c>
      <c r="H5" s="45" t="s">
        <v>246</v>
      </c>
      <c r="I5" s="45" t="s">
        <v>245</v>
      </c>
      <c r="J5" s="45" t="s">
        <v>248</v>
      </c>
      <c r="K5" s="45" t="s">
        <v>247</v>
      </c>
      <c r="L5" s="45"/>
      <c r="M5" s="45" t="s">
        <v>249</v>
      </c>
      <c r="N5" s="340" t="s">
        <v>250</v>
      </c>
      <c r="P5" s="46"/>
      <c r="Q5" s="46"/>
      <c r="R5" s="46"/>
      <c r="S5" s="46"/>
      <c r="T5" s="46"/>
      <c r="U5" s="46"/>
      <c r="V5" s="46"/>
      <c r="W5" s="46"/>
      <c r="X5" s="47" t="s">
        <v>245</v>
      </c>
    </row>
    <row r="6" spans="1:24" s="36" customFormat="1" ht="18.95" customHeight="1" x14ac:dyDescent="0.25">
      <c r="A6" s="38" t="s">
        <v>710</v>
      </c>
      <c r="B6" s="48" t="s">
        <v>1586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24" s="36" customFormat="1" ht="18.95" customHeight="1" x14ac:dyDescent="0.25">
      <c r="A7" s="40" t="s">
        <v>712</v>
      </c>
      <c r="B7" s="50" t="s">
        <v>1588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Q7" s="51">
        <f>COUNTA(R7)</f>
        <v>1</v>
      </c>
      <c r="R7" s="52" t="s">
        <v>251</v>
      </c>
    </row>
    <row r="8" spans="1:24" s="36" customFormat="1" ht="18.95" customHeight="1" x14ac:dyDescent="0.25">
      <c r="A8" s="40" t="s">
        <v>726</v>
      </c>
      <c r="B8" s="50" t="s">
        <v>1589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Q8" s="53">
        <f t="shared" ref="Q8:Q15" si="0">IF(COUNTA(R8),Q7+1,"")</f>
        <v>2</v>
      </c>
      <c r="R8" s="54" t="s">
        <v>252</v>
      </c>
    </row>
    <row r="9" spans="1:24" s="36" customFormat="1" ht="18.95" customHeight="1" x14ac:dyDescent="0.25">
      <c r="A9" s="40" t="s">
        <v>728</v>
      </c>
      <c r="B9" s="50" t="s">
        <v>1591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Q9" s="53">
        <f t="shared" si="0"/>
        <v>3</v>
      </c>
      <c r="R9" s="54" t="s">
        <v>253</v>
      </c>
    </row>
    <row r="10" spans="1:24" s="36" customFormat="1" ht="18.95" customHeight="1" x14ac:dyDescent="0.25">
      <c r="A10" s="40" t="s">
        <v>730</v>
      </c>
      <c r="B10" s="50" t="s">
        <v>1593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Q10" s="53">
        <f t="shared" si="0"/>
        <v>4</v>
      </c>
      <c r="R10" s="54" t="s">
        <v>254</v>
      </c>
    </row>
    <row r="11" spans="1:24" s="36" customFormat="1" ht="18.95" customHeight="1" x14ac:dyDescent="0.25">
      <c r="A11" s="40" t="s">
        <v>732</v>
      </c>
      <c r="B11" s="50" t="s">
        <v>1595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Q11" s="53">
        <f t="shared" si="0"/>
        <v>5</v>
      </c>
      <c r="R11" s="54" t="s">
        <v>255</v>
      </c>
    </row>
    <row r="12" spans="1:24" s="36" customFormat="1" ht="18.95" customHeight="1" x14ac:dyDescent="0.25">
      <c r="A12" s="40" t="s">
        <v>734</v>
      </c>
      <c r="B12" s="50" t="s">
        <v>1597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Q12" s="53">
        <f t="shared" si="0"/>
        <v>6</v>
      </c>
      <c r="R12" s="54" t="s">
        <v>255</v>
      </c>
    </row>
    <row r="13" spans="1:24" s="36" customFormat="1" ht="18.95" customHeight="1" x14ac:dyDescent="0.25">
      <c r="A13" s="40" t="s">
        <v>735</v>
      </c>
      <c r="B13" s="50" t="s">
        <v>1598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Q13" s="53">
        <f t="shared" si="0"/>
        <v>7</v>
      </c>
      <c r="R13" s="54" t="s">
        <v>256</v>
      </c>
    </row>
    <row r="14" spans="1:24" s="36" customFormat="1" ht="18.95" customHeight="1" x14ac:dyDescent="0.25">
      <c r="A14" s="40" t="s">
        <v>737</v>
      </c>
      <c r="B14" s="50" t="s">
        <v>1601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Q14" s="53">
        <f t="shared" si="0"/>
        <v>8</v>
      </c>
      <c r="R14" s="54" t="s">
        <v>257</v>
      </c>
    </row>
    <row r="15" spans="1:24" s="36" customFormat="1" ht="18.95" customHeight="1" x14ac:dyDescent="0.25">
      <c r="A15" s="40" t="s">
        <v>2</v>
      </c>
      <c r="B15" s="50" t="s">
        <v>1603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Q15" s="55">
        <f t="shared" si="0"/>
        <v>9</v>
      </c>
      <c r="R15" s="56" t="s">
        <v>256</v>
      </c>
    </row>
    <row r="16" spans="1:24" s="36" customFormat="1" ht="18.95" customHeight="1" x14ac:dyDescent="0.25">
      <c r="A16" s="40" t="s">
        <v>3</v>
      </c>
      <c r="B16" s="50" t="s">
        <v>1605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8" s="36" customFormat="1" ht="18.95" customHeight="1" x14ac:dyDescent="0.25">
      <c r="A17" s="40" t="s">
        <v>11</v>
      </c>
      <c r="B17" s="50" t="s">
        <v>1607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Q17" s="57">
        <f>IF(R17&lt;&gt;"",1,"")</f>
        <v>1</v>
      </c>
      <c r="R17" s="58" t="s">
        <v>258</v>
      </c>
    </row>
    <row r="18" spans="1:18" s="36" customFormat="1" ht="18.95" customHeight="1" x14ac:dyDescent="0.25">
      <c r="A18" s="40" t="s">
        <v>24</v>
      </c>
      <c r="B18" s="50" t="s">
        <v>1608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Q18" s="57">
        <f t="shared" ref="Q18:Q27" si="1">IF(R18&lt;&gt;"",Q17+1,"")</f>
        <v>2</v>
      </c>
      <c r="R18" s="58" t="s">
        <v>259</v>
      </c>
    </row>
    <row r="19" spans="1:18" s="36" customFormat="1" ht="18.95" customHeight="1" x14ac:dyDescent="0.25">
      <c r="A19" s="40" t="s">
        <v>17</v>
      </c>
      <c r="B19" s="50" t="s">
        <v>1611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Q19" s="57">
        <f t="shared" si="1"/>
        <v>3</v>
      </c>
      <c r="R19" s="58" t="s">
        <v>258</v>
      </c>
    </row>
    <row r="20" spans="1:18" s="36" customFormat="1" ht="18.95" customHeight="1" x14ac:dyDescent="0.25">
      <c r="A20" s="40" t="s">
        <v>21</v>
      </c>
      <c r="B20" s="50" t="s">
        <v>1613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Q20" s="57">
        <f t="shared" si="1"/>
        <v>4</v>
      </c>
      <c r="R20" s="58" t="s">
        <v>260</v>
      </c>
    </row>
    <row r="21" spans="1:18" s="36" customFormat="1" ht="18.95" customHeight="1" x14ac:dyDescent="0.25">
      <c r="A21" s="40" t="s">
        <v>743</v>
      </c>
      <c r="B21" s="50" t="s">
        <v>1615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Q21" s="57">
        <f t="shared" si="1"/>
        <v>5</v>
      </c>
      <c r="R21" s="58" t="s">
        <v>261</v>
      </c>
    </row>
    <row r="22" spans="1:18" s="36" customFormat="1" ht="18.95" customHeight="1" x14ac:dyDescent="0.25">
      <c r="A22" s="40" t="s">
        <v>7</v>
      </c>
      <c r="B22" s="50" t="s">
        <v>1617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Q22" s="57">
        <f t="shared" si="1"/>
        <v>6</v>
      </c>
      <c r="R22" s="58" t="s">
        <v>262</v>
      </c>
    </row>
    <row r="23" spans="1:18" s="36" customFormat="1" ht="18.95" customHeight="1" x14ac:dyDescent="0.25">
      <c r="A23" s="40" t="s">
        <v>744</v>
      </c>
      <c r="B23" s="50" t="s">
        <v>1618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Q23" s="57">
        <f t="shared" si="1"/>
        <v>7</v>
      </c>
      <c r="R23" s="58" t="s">
        <v>263</v>
      </c>
    </row>
    <row r="24" spans="1:18" s="36" customFormat="1" ht="18.95" customHeight="1" x14ac:dyDescent="0.25">
      <c r="A24" s="40" t="s">
        <v>19</v>
      </c>
      <c r="B24" s="50" t="s">
        <v>1620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Q24" s="57">
        <f t="shared" si="1"/>
        <v>8</v>
      </c>
      <c r="R24" s="58" t="s">
        <v>261</v>
      </c>
    </row>
    <row r="25" spans="1:18" s="36" customFormat="1" ht="18.95" customHeight="1" x14ac:dyDescent="0.25">
      <c r="A25" s="40" t="s">
        <v>12</v>
      </c>
      <c r="B25" s="50" t="s">
        <v>1622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Q25" s="57">
        <f t="shared" si="1"/>
        <v>9</v>
      </c>
      <c r="R25" s="58" t="s">
        <v>264</v>
      </c>
    </row>
    <row r="26" spans="1:18" s="36" customFormat="1" ht="18.95" customHeight="1" x14ac:dyDescent="0.25">
      <c r="A26" s="40" t="s">
        <v>745</v>
      </c>
      <c r="B26" s="50" t="s">
        <v>1625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Q26" s="57">
        <f t="shared" si="1"/>
        <v>10</v>
      </c>
      <c r="R26" s="58" t="s">
        <v>263</v>
      </c>
    </row>
    <row r="27" spans="1:18" s="36" customFormat="1" ht="18.95" customHeight="1" x14ac:dyDescent="0.25">
      <c r="A27" s="40" t="s">
        <v>16</v>
      </c>
      <c r="B27" s="50" t="s">
        <v>1627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Q27" s="57" t="str">
        <f t="shared" si="1"/>
        <v/>
      </c>
      <c r="R27" s="58"/>
    </row>
    <row r="28" spans="1:18" s="36" customFormat="1" ht="18.95" customHeight="1" x14ac:dyDescent="0.25">
      <c r="A28" s="40" t="s">
        <v>746</v>
      </c>
      <c r="B28" s="50" t="s">
        <v>1629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8" s="36" customFormat="1" ht="18.95" customHeight="1" x14ac:dyDescent="0.25">
      <c r="A29" s="40" t="s">
        <v>4</v>
      </c>
      <c r="B29" s="50" t="s">
        <v>306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8" s="36" customFormat="1" ht="18.95" customHeight="1" x14ac:dyDescent="0.25">
      <c r="A30" s="40" t="s">
        <v>15</v>
      </c>
      <c r="B30" s="50" t="s">
        <v>167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8" s="36" customFormat="1" ht="18.95" customHeight="1" x14ac:dyDescent="0.25">
      <c r="A31" s="40" t="s">
        <v>20</v>
      </c>
      <c r="B31" s="50" t="s">
        <v>1634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8" s="36" customFormat="1" ht="18.95" customHeight="1" x14ac:dyDescent="0.25">
      <c r="A32" s="40" t="s">
        <v>5</v>
      </c>
      <c r="B32" s="50" t="s">
        <v>1637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24" s="36" customFormat="1" ht="18.95" customHeight="1" x14ac:dyDescent="0.25">
      <c r="A33" s="40" t="s">
        <v>747</v>
      </c>
      <c r="B33" s="50" t="s">
        <v>1639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24" s="36" customFormat="1" ht="18.95" customHeight="1" x14ac:dyDescent="0.25">
      <c r="A34" s="40" t="s">
        <v>748</v>
      </c>
      <c r="B34" s="50" t="s">
        <v>1641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24" s="36" customFormat="1" ht="18.95" customHeight="1" x14ac:dyDescent="0.25">
      <c r="A35" s="40" t="s">
        <v>9</v>
      </c>
      <c r="B35" s="50" t="s">
        <v>1643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24" s="36" customFormat="1" ht="18.95" customHeight="1" x14ac:dyDescent="0.25">
      <c r="A36" s="40" t="s">
        <v>10</v>
      </c>
      <c r="B36" s="50" t="s">
        <v>1645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24" s="36" customFormat="1" ht="18.95" customHeight="1" x14ac:dyDescent="0.25">
      <c r="A37" s="40" t="s">
        <v>749</v>
      </c>
      <c r="B37" s="5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24" s="36" customFormat="1" ht="18.95" customHeight="1" x14ac:dyDescent="0.25">
      <c r="A38" s="40" t="s">
        <v>8</v>
      </c>
      <c r="B38" s="5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4" s="36" customFormat="1" ht="18.95" customHeight="1" x14ac:dyDescent="0.25">
      <c r="A39" s="42" t="s">
        <v>18</v>
      </c>
      <c r="B39" s="20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24" ht="17.25" customHeight="1" x14ac:dyDescent="0.25">
      <c r="A40" s="60"/>
      <c r="B40" s="61" t="s">
        <v>265</v>
      </c>
      <c r="C40" s="62"/>
      <c r="D40" s="62"/>
      <c r="E40" s="62"/>
      <c r="F40" s="62"/>
      <c r="G40" s="62"/>
      <c r="H40" s="62"/>
      <c r="I40" s="62"/>
      <c r="J40" s="475" t="s">
        <v>452</v>
      </c>
      <c r="K40" s="475"/>
      <c r="L40" s="475"/>
      <c r="M40" s="62"/>
    </row>
    <row r="41" spans="1:24" s="36" customFormat="1" ht="15.75" customHeight="1" x14ac:dyDescent="0.25">
      <c r="A41" s="64"/>
      <c r="B41" s="65" t="s">
        <v>266</v>
      </c>
      <c r="C41" s="64"/>
      <c r="D41" s="64"/>
      <c r="E41" s="64"/>
      <c r="F41" s="64"/>
      <c r="G41" s="64"/>
      <c r="H41" s="66"/>
      <c r="I41" s="66"/>
      <c r="J41" s="66"/>
      <c r="K41" s="66"/>
      <c r="L41" s="66"/>
      <c r="M41" s="66"/>
    </row>
    <row r="42" spans="1:24" s="36" customFormat="1" ht="15.75" x14ac:dyDescent="0.25">
      <c r="A42" s="64"/>
      <c r="B42" s="64"/>
      <c r="C42" s="64"/>
      <c r="D42" s="64"/>
      <c r="E42" s="64"/>
      <c r="F42" s="64"/>
      <c r="G42" s="64"/>
      <c r="H42" s="66"/>
      <c r="I42" s="66"/>
      <c r="J42" s="66"/>
      <c r="K42" s="66"/>
      <c r="L42" s="66"/>
      <c r="M42" s="66"/>
    </row>
    <row r="43" spans="1:24" s="36" customFormat="1" ht="15.75" x14ac:dyDescent="0.25">
      <c r="A43" s="476" t="s">
        <v>239</v>
      </c>
      <c r="B43" s="476"/>
      <c r="C43" s="476"/>
      <c r="E43" s="477" t="s">
        <v>25</v>
      </c>
      <c r="F43" s="477"/>
      <c r="G43" s="477"/>
      <c r="H43" s="477"/>
      <c r="I43" s="477"/>
      <c r="J43" s="477"/>
      <c r="K43" s="477"/>
      <c r="L43" s="477"/>
      <c r="M43" s="477"/>
    </row>
    <row r="44" spans="1:24" s="36" customFormat="1" ht="16.5" customHeight="1" x14ac:dyDescent="0.25">
      <c r="A44" s="477" t="s">
        <v>26</v>
      </c>
      <c r="B44" s="477"/>
      <c r="C44" s="477"/>
      <c r="E44" s="478" t="s">
        <v>27</v>
      </c>
      <c r="F44" s="478"/>
      <c r="G44" s="478"/>
      <c r="H44" s="478"/>
      <c r="I44" s="478"/>
      <c r="J44" s="478"/>
      <c r="K44" s="478"/>
      <c r="L44" s="478"/>
      <c r="M44" s="478"/>
    </row>
    <row r="45" spans="1:24" s="36" customFormat="1" ht="27.75" customHeight="1" x14ac:dyDescent="0.3">
      <c r="A45" s="479" t="s">
        <v>776</v>
      </c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</row>
    <row r="46" spans="1:24" s="36" customFormat="1" ht="15.75" customHeight="1" x14ac:dyDescent="0.25">
      <c r="A46" s="480" t="s">
        <v>1771</v>
      </c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Q46" s="44"/>
    </row>
    <row r="47" spans="1:24" s="37" customFormat="1" ht="28.5" customHeight="1" x14ac:dyDescent="0.2">
      <c r="A47" s="45" t="s">
        <v>766</v>
      </c>
      <c r="B47" s="45" t="s">
        <v>29</v>
      </c>
      <c r="C47" s="45" t="s">
        <v>241</v>
      </c>
      <c r="D47" s="45" t="s">
        <v>244</v>
      </c>
      <c r="E47" s="45" t="s">
        <v>242</v>
      </c>
      <c r="F47" s="45" t="s">
        <v>240</v>
      </c>
      <c r="G47" s="45" t="s">
        <v>243</v>
      </c>
      <c r="H47" s="45" t="s">
        <v>246</v>
      </c>
      <c r="I47" s="45" t="s">
        <v>245</v>
      </c>
      <c r="J47" s="45" t="s">
        <v>248</v>
      </c>
      <c r="K47" s="45" t="s">
        <v>247</v>
      </c>
      <c r="L47" s="45"/>
      <c r="M47" s="45" t="s">
        <v>249</v>
      </c>
      <c r="N47" s="340" t="s">
        <v>250</v>
      </c>
      <c r="P47" s="46"/>
      <c r="Q47" s="46"/>
      <c r="R47" s="46"/>
      <c r="S47" s="46"/>
      <c r="T47" s="46"/>
      <c r="U47" s="46"/>
      <c r="V47" s="46"/>
      <c r="W47" s="46"/>
      <c r="X47" s="47" t="s">
        <v>245</v>
      </c>
    </row>
    <row r="48" spans="1:24" s="36" customFormat="1" ht="18" customHeight="1" x14ac:dyDescent="0.25">
      <c r="A48" s="38" t="s">
        <v>710</v>
      </c>
      <c r="B48" s="48" t="s">
        <v>2325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36" customFormat="1" ht="18" customHeight="1" x14ac:dyDescent="0.25">
      <c r="A49" s="40" t="s">
        <v>712</v>
      </c>
      <c r="B49" s="50" t="s">
        <v>2326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s="36" customFormat="1" ht="18" customHeight="1" x14ac:dyDescent="0.25">
      <c r="A50" s="40" t="s">
        <v>726</v>
      </c>
      <c r="B50" s="50" t="s">
        <v>2327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s="36" customFormat="1" ht="18" customHeight="1" x14ac:dyDescent="0.25">
      <c r="A51" s="40" t="s">
        <v>728</v>
      </c>
      <c r="B51" s="50" t="s">
        <v>2328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s="36" customFormat="1" ht="18" customHeight="1" x14ac:dyDescent="0.25">
      <c r="A52" s="40" t="s">
        <v>730</v>
      </c>
      <c r="B52" s="50" t="s">
        <v>2329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s="36" customFormat="1" ht="18" customHeight="1" x14ac:dyDescent="0.25">
      <c r="A53" s="40" t="s">
        <v>732</v>
      </c>
      <c r="B53" s="50" t="s">
        <v>572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s="36" customFormat="1" ht="18" customHeight="1" x14ac:dyDescent="0.25">
      <c r="A54" s="40" t="s">
        <v>734</v>
      </c>
      <c r="B54" s="50" t="s">
        <v>2331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s="36" customFormat="1" ht="18" customHeight="1" x14ac:dyDescent="0.25">
      <c r="A55" s="40" t="s">
        <v>735</v>
      </c>
      <c r="B55" s="50" t="s">
        <v>2332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s="36" customFormat="1" ht="18" customHeight="1" x14ac:dyDescent="0.25">
      <c r="A56" s="40" t="s">
        <v>737</v>
      </c>
      <c r="B56" s="50" t="s">
        <v>2333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s="36" customFormat="1" ht="18" customHeight="1" x14ac:dyDescent="0.25">
      <c r="A57" s="40" t="s">
        <v>2</v>
      </c>
      <c r="B57" s="50" t="s">
        <v>2334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s="36" customFormat="1" ht="18" customHeight="1" x14ac:dyDescent="0.25">
      <c r="A58" s="40" t="s">
        <v>3</v>
      </c>
      <c r="B58" s="50" t="s">
        <v>2335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s="36" customFormat="1" ht="18" customHeight="1" x14ac:dyDescent="0.25">
      <c r="A59" s="40" t="s">
        <v>11</v>
      </c>
      <c r="B59" s="67" t="s">
        <v>2336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s="36" customFormat="1" ht="18" customHeight="1" x14ac:dyDescent="0.25">
      <c r="A60" s="40" t="s">
        <v>24</v>
      </c>
      <c r="B60" s="67" t="s">
        <v>2338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s="36" customFormat="1" ht="18" customHeight="1" x14ac:dyDescent="0.25">
      <c r="A61" s="40" t="s">
        <v>17</v>
      </c>
      <c r="B61" s="50" t="s">
        <v>2339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s="36" customFormat="1" ht="18" customHeight="1" x14ac:dyDescent="0.25">
      <c r="A62" s="40" t="s">
        <v>21</v>
      </c>
      <c r="B62" s="50" t="s">
        <v>2340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s="36" customFormat="1" ht="18" customHeight="1" x14ac:dyDescent="0.25">
      <c r="A63" s="40" t="s">
        <v>743</v>
      </c>
      <c r="B63" s="50" t="s">
        <v>2341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s="36" customFormat="1" ht="18" customHeight="1" x14ac:dyDescent="0.25">
      <c r="A64" s="40" t="s">
        <v>7</v>
      </c>
      <c r="B64" s="50" t="s">
        <v>2342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s="36" customFormat="1" ht="18" customHeight="1" x14ac:dyDescent="0.25">
      <c r="A65" s="40" t="s">
        <v>744</v>
      </c>
      <c r="B65" s="50" t="s">
        <v>2343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s="36" customFormat="1" ht="18" customHeight="1" x14ac:dyDescent="0.25">
      <c r="A66" s="40" t="s">
        <v>19</v>
      </c>
      <c r="B66" s="50" t="s">
        <v>2344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s="36" customFormat="1" ht="18" customHeight="1" x14ac:dyDescent="0.25">
      <c r="A67" s="40" t="s">
        <v>12</v>
      </c>
      <c r="B67" s="50" t="s">
        <v>2345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s="36" customFormat="1" ht="18" customHeight="1" x14ac:dyDescent="0.25">
      <c r="A68" s="40" t="s">
        <v>745</v>
      </c>
      <c r="B68" s="50" t="s">
        <v>2346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s="36" customFormat="1" ht="18" customHeight="1" x14ac:dyDescent="0.25">
      <c r="A69" s="40" t="s">
        <v>16</v>
      </c>
      <c r="B69" s="50" t="s">
        <v>2347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s="36" customFormat="1" ht="18" customHeight="1" x14ac:dyDescent="0.25">
      <c r="A70" s="40" t="s">
        <v>746</v>
      </c>
      <c r="B70" s="50" t="s">
        <v>921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s="36" customFormat="1" ht="18" customHeight="1" x14ac:dyDescent="0.25">
      <c r="A71" s="40" t="s">
        <v>4</v>
      </c>
      <c r="B71" s="50" t="s">
        <v>2348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s="36" customFormat="1" ht="18" customHeight="1" x14ac:dyDescent="0.25">
      <c r="A72" s="40" t="s">
        <v>15</v>
      </c>
      <c r="B72" s="50" t="s">
        <v>2349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s="36" customFormat="1" ht="18" customHeight="1" x14ac:dyDescent="0.25">
      <c r="A73" s="40" t="s">
        <v>20</v>
      </c>
      <c r="B73" s="50" t="s">
        <v>395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s="36" customFormat="1" ht="18" customHeight="1" x14ac:dyDescent="0.25">
      <c r="A74" s="40" t="s">
        <v>5</v>
      </c>
      <c r="B74" s="50" t="s">
        <v>679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s="36" customFormat="1" ht="18" customHeight="1" x14ac:dyDescent="0.25">
      <c r="A75" s="40" t="s">
        <v>747</v>
      </c>
      <c r="B75" s="50" t="s">
        <v>2350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s="36" customFormat="1" ht="18" customHeight="1" x14ac:dyDescent="0.25">
      <c r="A76" s="40" t="s">
        <v>748</v>
      </c>
      <c r="B76" s="50" t="s">
        <v>2351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s="36" customFormat="1" ht="18" customHeight="1" x14ac:dyDescent="0.25">
      <c r="A77" s="40" t="s">
        <v>9</v>
      </c>
      <c r="B77" s="50" t="s">
        <v>2352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s="36" customFormat="1" ht="18" customHeight="1" x14ac:dyDescent="0.25">
      <c r="A78" s="40" t="s">
        <v>10</v>
      </c>
      <c r="B78" s="50" t="s">
        <v>2353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s="36" customFormat="1" ht="18" customHeight="1" x14ac:dyDescent="0.25">
      <c r="A79" s="40" t="s">
        <v>749</v>
      </c>
      <c r="B79" s="50" t="s">
        <v>2354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s="36" customFormat="1" ht="18" customHeight="1" x14ac:dyDescent="0.25">
      <c r="A80" s="40" t="s">
        <v>8</v>
      </c>
      <c r="B80" s="50" t="s">
        <v>2355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24" s="36" customFormat="1" ht="18" customHeight="1" x14ac:dyDescent="0.25">
      <c r="A81" s="40" t="s">
        <v>18</v>
      </c>
      <c r="B81" s="50" t="s">
        <v>2356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24" s="36" customFormat="1" ht="18" customHeight="1" x14ac:dyDescent="0.25">
      <c r="A82" s="40" t="s">
        <v>6</v>
      </c>
      <c r="B82" s="5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24" s="36" customFormat="1" ht="18" customHeight="1" x14ac:dyDescent="0.25">
      <c r="A83" s="42" t="s">
        <v>13</v>
      </c>
      <c r="B83" s="205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24" ht="19.5" customHeight="1" x14ac:dyDescent="0.25">
      <c r="A84" s="60"/>
      <c r="B84" s="61" t="s">
        <v>265</v>
      </c>
      <c r="C84" s="62"/>
      <c r="D84" s="62"/>
      <c r="E84" s="62"/>
      <c r="F84" s="62"/>
      <c r="G84" s="62"/>
      <c r="H84" s="62"/>
      <c r="I84" s="62"/>
      <c r="J84" s="475" t="s">
        <v>452</v>
      </c>
      <c r="K84" s="475"/>
      <c r="L84" s="475"/>
      <c r="M84" s="62"/>
    </row>
    <row r="85" spans="1:24" s="36" customFormat="1" ht="15.75" customHeight="1" x14ac:dyDescent="0.25">
      <c r="A85" s="64"/>
      <c r="B85" s="65" t="s">
        <v>266</v>
      </c>
      <c r="C85" s="64"/>
      <c r="D85" s="64"/>
      <c r="E85" s="64"/>
      <c r="F85" s="64"/>
      <c r="G85" s="64"/>
      <c r="H85" s="66"/>
      <c r="I85" s="66"/>
      <c r="J85" s="66"/>
      <c r="K85" s="66"/>
      <c r="L85" s="66"/>
      <c r="M85" s="66"/>
    </row>
    <row r="86" spans="1:24" s="36" customFormat="1" ht="15.75" x14ac:dyDescent="0.25">
      <c r="A86" s="64"/>
      <c r="B86" s="64"/>
      <c r="C86" s="64"/>
      <c r="D86" s="64"/>
      <c r="E86" s="64"/>
      <c r="F86" s="64"/>
      <c r="G86" s="64"/>
      <c r="H86" s="66"/>
      <c r="I86" s="66"/>
      <c r="J86" s="66"/>
      <c r="K86" s="66"/>
      <c r="L86" s="66"/>
      <c r="M86" s="66"/>
    </row>
    <row r="87" spans="1:24" ht="15" customHeight="1" x14ac:dyDescent="0.2">
      <c r="A87" s="64"/>
      <c r="B87" s="64"/>
      <c r="C87" s="64"/>
      <c r="D87" s="64"/>
      <c r="E87" s="64"/>
      <c r="F87" s="64"/>
      <c r="G87" s="64"/>
      <c r="H87" s="62"/>
      <c r="I87" s="62"/>
      <c r="J87" s="62"/>
      <c r="K87" s="62"/>
      <c r="L87" s="62"/>
      <c r="M87" s="62"/>
    </row>
    <row r="88" spans="1:24" s="36" customFormat="1" ht="15.75" x14ac:dyDescent="0.25">
      <c r="A88" s="476" t="s">
        <v>239</v>
      </c>
      <c r="B88" s="476"/>
      <c r="C88" s="476"/>
      <c r="E88" s="477" t="s">
        <v>25</v>
      </c>
      <c r="F88" s="477"/>
      <c r="G88" s="477"/>
      <c r="H88" s="477"/>
      <c r="I88" s="477"/>
      <c r="J88" s="477"/>
      <c r="K88" s="477"/>
      <c r="L88" s="477"/>
      <c r="M88" s="477"/>
    </row>
    <row r="89" spans="1:24" s="36" customFormat="1" ht="16.5" customHeight="1" x14ac:dyDescent="0.25">
      <c r="A89" s="477" t="s">
        <v>26</v>
      </c>
      <c r="B89" s="477"/>
      <c r="C89" s="477"/>
      <c r="E89" s="478" t="s">
        <v>27</v>
      </c>
      <c r="F89" s="478"/>
      <c r="G89" s="478"/>
      <c r="H89" s="478"/>
      <c r="I89" s="478"/>
      <c r="J89" s="478"/>
      <c r="K89" s="478"/>
      <c r="L89" s="478"/>
      <c r="M89" s="478"/>
    </row>
    <row r="90" spans="1:24" s="36" customFormat="1" ht="27.75" customHeight="1" x14ac:dyDescent="0.3">
      <c r="A90" s="479" t="s">
        <v>777</v>
      </c>
      <c r="B90" s="479"/>
      <c r="C90" s="479"/>
      <c r="D90" s="479"/>
      <c r="E90" s="479"/>
      <c r="F90" s="479"/>
      <c r="G90" s="479"/>
      <c r="H90" s="479"/>
      <c r="I90" s="479"/>
      <c r="J90" s="479"/>
      <c r="K90" s="479"/>
      <c r="L90" s="479"/>
      <c r="M90" s="479"/>
    </row>
    <row r="91" spans="1:24" s="36" customFormat="1" ht="15.75" customHeight="1" x14ac:dyDescent="0.25">
      <c r="A91" s="480" t="s">
        <v>1771</v>
      </c>
      <c r="B91" s="480"/>
      <c r="C91" s="480"/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Q91" s="44"/>
    </row>
    <row r="92" spans="1:24" s="37" customFormat="1" ht="28.5" customHeight="1" x14ac:dyDescent="0.2">
      <c r="A92" s="45" t="s">
        <v>766</v>
      </c>
      <c r="B92" s="45" t="s">
        <v>29</v>
      </c>
      <c r="C92" s="45" t="s">
        <v>241</v>
      </c>
      <c r="D92" s="45" t="s">
        <v>244</v>
      </c>
      <c r="E92" s="45" t="s">
        <v>242</v>
      </c>
      <c r="F92" s="45" t="s">
        <v>240</v>
      </c>
      <c r="G92" s="45" t="s">
        <v>243</v>
      </c>
      <c r="H92" s="45" t="s">
        <v>246</v>
      </c>
      <c r="I92" s="45" t="s">
        <v>245</v>
      </c>
      <c r="J92" s="45" t="s">
        <v>248</v>
      </c>
      <c r="K92" s="45" t="s">
        <v>247</v>
      </c>
      <c r="L92" s="45"/>
      <c r="M92" s="45" t="s">
        <v>249</v>
      </c>
      <c r="N92" s="340" t="s">
        <v>250</v>
      </c>
      <c r="P92" s="46"/>
      <c r="Q92" s="46"/>
      <c r="R92" s="46"/>
      <c r="S92" s="46"/>
      <c r="T92" s="46"/>
      <c r="U92" s="46"/>
      <c r="V92" s="46"/>
      <c r="W92" s="46"/>
      <c r="X92" s="47" t="s">
        <v>245</v>
      </c>
    </row>
    <row r="93" spans="1:24" s="36" customFormat="1" ht="18" customHeight="1" x14ac:dyDescent="0.25">
      <c r="A93" s="38" t="s">
        <v>710</v>
      </c>
      <c r="B93" s="48" t="s">
        <v>1673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24" s="36" customFormat="1" ht="18" customHeight="1" x14ac:dyDescent="0.25">
      <c r="A94" s="40" t="s">
        <v>712</v>
      </c>
      <c r="B94" s="50" t="s">
        <v>1675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Q94" s="44"/>
      <c r="R94" s="44"/>
    </row>
    <row r="95" spans="1:24" s="36" customFormat="1" ht="18" customHeight="1" x14ac:dyDescent="0.25">
      <c r="A95" s="40" t="s">
        <v>726</v>
      </c>
      <c r="B95" s="50" t="s">
        <v>1676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Q95" s="44"/>
      <c r="R95" s="44"/>
    </row>
    <row r="96" spans="1:24" s="36" customFormat="1" ht="18" customHeight="1" x14ac:dyDescent="0.25">
      <c r="A96" s="40" t="s">
        <v>728</v>
      </c>
      <c r="B96" s="50" t="s">
        <v>1678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Q96" s="44"/>
      <c r="R96" s="44"/>
    </row>
    <row r="97" spans="1:18" s="36" customFormat="1" ht="18" customHeight="1" x14ac:dyDescent="0.25">
      <c r="A97" s="40" t="s">
        <v>730</v>
      </c>
      <c r="B97" s="50" t="s">
        <v>1680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Q97" s="44"/>
      <c r="R97" s="44"/>
    </row>
    <row r="98" spans="1:18" s="36" customFormat="1" ht="18" customHeight="1" x14ac:dyDescent="0.25">
      <c r="A98" s="40" t="s">
        <v>732</v>
      </c>
      <c r="B98" s="50" t="s">
        <v>1682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Q98" s="44"/>
      <c r="R98" s="44"/>
    </row>
    <row r="99" spans="1:18" s="36" customFormat="1" ht="18" customHeight="1" x14ac:dyDescent="0.25">
      <c r="A99" s="40" t="s">
        <v>734</v>
      </c>
      <c r="B99" s="50" t="s">
        <v>1683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Q99" s="44"/>
      <c r="R99" s="44"/>
    </row>
    <row r="100" spans="1:18" s="36" customFormat="1" ht="18" customHeight="1" x14ac:dyDescent="0.25">
      <c r="A100" s="40" t="s">
        <v>735</v>
      </c>
      <c r="B100" s="50" t="s">
        <v>1686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Q100" s="44"/>
      <c r="R100" s="44"/>
    </row>
    <row r="101" spans="1:18" s="36" customFormat="1" ht="18" customHeight="1" x14ac:dyDescent="0.25">
      <c r="A101" s="40" t="s">
        <v>737</v>
      </c>
      <c r="B101" s="50" t="s">
        <v>1689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Q101" s="44"/>
      <c r="R101" s="44"/>
    </row>
    <row r="102" spans="1:18" s="36" customFormat="1" ht="18" customHeight="1" x14ac:dyDescent="0.25">
      <c r="A102" s="40" t="s">
        <v>2</v>
      </c>
      <c r="B102" s="50" t="s">
        <v>1691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Q102" s="44"/>
      <c r="R102" s="44"/>
    </row>
    <row r="103" spans="1:18" s="36" customFormat="1" ht="18" customHeight="1" x14ac:dyDescent="0.25">
      <c r="A103" s="40" t="s">
        <v>3</v>
      </c>
      <c r="B103" s="50" t="s">
        <v>1695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Q103" s="66"/>
      <c r="R103" s="66"/>
    </row>
    <row r="104" spans="1:18" s="36" customFormat="1" ht="18" customHeight="1" x14ac:dyDescent="0.25">
      <c r="A104" s="40" t="s">
        <v>11</v>
      </c>
      <c r="B104" s="50" t="s">
        <v>1697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Q104" s="144"/>
      <c r="R104" s="145"/>
    </row>
    <row r="105" spans="1:18" s="36" customFormat="1" ht="18" customHeight="1" x14ac:dyDescent="0.25">
      <c r="A105" s="40" t="s">
        <v>24</v>
      </c>
      <c r="B105" s="50" t="s">
        <v>1698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Q105" s="144"/>
      <c r="R105" s="145"/>
    </row>
    <row r="106" spans="1:18" s="36" customFormat="1" ht="18" customHeight="1" x14ac:dyDescent="0.25">
      <c r="A106" s="40" t="s">
        <v>17</v>
      </c>
      <c r="B106" s="50" t="s">
        <v>1700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Q106" s="144"/>
      <c r="R106" s="145"/>
    </row>
    <row r="107" spans="1:18" s="36" customFormat="1" ht="18" customHeight="1" x14ac:dyDescent="0.25">
      <c r="A107" s="40" t="s">
        <v>21</v>
      </c>
      <c r="B107" s="50" t="s">
        <v>1702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Q107" s="144"/>
      <c r="R107" s="145"/>
    </row>
    <row r="108" spans="1:18" s="36" customFormat="1" ht="18" customHeight="1" x14ac:dyDescent="0.25">
      <c r="A108" s="40" t="s">
        <v>743</v>
      </c>
      <c r="B108" s="50" t="s">
        <v>1703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Q108" s="144"/>
      <c r="R108" s="145"/>
    </row>
    <row r="109" spans="1:18" s="36" customFormat="1" ht="18" customHeight="1" x14ac:dyDescent="0.25">
      <c r="A109" s="40" t="s">
        <v>7</v>
      </c>
      <c r="B109" s="50" t="s">
        <v>1704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Q109" s="144"/>
      <c r="R109" s="145"/>
    </row>
    <row r="110" spans="1:18" s="36" customFormat="1" ht="18" customHeight="1" x14ac:dyDescent="0.25">
      <c r="A110" s="40" t="s">
        <v>744</v>
      </c>
      <c r="B110" s="50" t="s">
        <v>1706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Q110" s="144"/>
      <c r="R110" s="145"/>
    </row>
    <row r="111" spans="1:18" s="36" customFormat="1" ht="18" customHeight="1" x14ac:dyDescent="0.25">
      <c r="A111" s="40" t="s">
        <v>19</v>
      </c>
      <c r="B111" s="50" t="s">
        <v>1707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Q111" s="144"/>
      <c r="R111" s="145"/>
    </row>
    <row r="112" spans="1:18" s="36" customFormat="1" ht="18" customHeight="1" x14ac:dyDescent="0.25">
      <c r="A112" s="40" t="s">
        <v>12</v>
      </c>
      <c r="B112" s="50" t="s">
        <v>1101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Q112" s="144"/>
      <c r="R112" s="145"/>
    </row>
    <row r="113" spans="1:18" s="36" customFormat="1" ht="18" customHeight="1" x14ac:dyDescent="0.25">
      <c r="A113" s="40" t="s">
        <v>745</v>
      </c>
      <c r="B113" s="50" t="s">
        <v>1710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Q113" s="144"/>
      <c r="R113" s="145"/>
    </row>
    <row r="114" spans="1:18" s="36" customFormat="1" ht="18" customHeight="1" x14ac:dyDescent="0.25">
      <c r="A114" s="40" t="s">
        <v>16</v>
      </c>
      <c r="B114" s="50" t="s">
        <v>1711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Q114" s="144"/>
      <c r="R114" s="145"/>
    </row>
    <row r="115" spans="1:18" s="36" customFormat="1" ht="18" customHeight="1" x14ac:dyDescent="0.25">
      <c r="A115" s="40" t="s">
        <v>746</v>
      </c>
      <c r="B115" s="50" t="s">
        <v>1713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8" s="36" customFormat="1" ht="18" customHeight="1" x14ac:dyDescent="0.25">
      <c r="A116" s="40" t="s">
        <v>4</v>
      </c>
      <c r="B116" s="50" t="s">
        <v>687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8" s="36" customFormat="1" ht="18" customHeight="1" x14ac:dyDescent="0.25">
      <c r="A117" s="40" t="s">
        <v>15</v>
      </c>
      <c r="B117" s="50" t="s">
        <v>1716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8" s="36" customFormat="1" ht="18" customHeight="1" x14ac:dyDescent="0.25">
      <c r="A118" s="40" t="s">
        <v>20</v>
      </c>
      <c r="B118" s="50" t="s">
        <v>1718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8" s="36" customFormat="1" ht="18" customHeight="1" x14ac:dyDescent="0.25">
      <c r="A119" s="40" t="s">
        <v>5</v>
      </c>
      <c r="B119" s="50" t="s">
        <v>1719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8" s="36" customFormat="1" ht="18" customHeight="1" x14ac:dyDescent="0.25">
      <c r="A120" s="40" t="s">
        <v>747</v>
      </c>
      <c r="B120" s="50" t="s">
        <v>1721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8" s="36" customFormat="1" ht="18" customHeight="1" x14ac:dyDescent="0.25">
      <c r="A121" s="40" t="s">
        <v>748</v>
      </c>
      <c r="B121" s="50" t="s">
        <v>1723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8" s="36" customFormat="1" ht="18" customHeight="1" x14ac:dyDescent="0.25">
      <c r="A122" s="40" t="s">
        <v>9</v>
      </c>
      <c r="B122" s="41" t="s">
        <v>1725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8" s="36" customFormat="1" ht="18" customHeight="1" x14ac:dyDescent="0.25">
      <c r="A123" s="40" t="s">
        <v>10</v>
      </c>
      <c r="B123" s="41" t="s">
        <v>1727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8" s="36" customFormat="1" ht="18" customHeight="1" x14ac:dyDescent="0.25">
      <c r="A124" s="40" t="s">
        <v>749</v>
      </c>
      <c r="B124" s="41" t="s">
        <v>1728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8" s="36" customFormat="1" ht="18" customHeight="1" x14ac:dyDescent="0.25">
      <c r="A125" s="40" t="s">
        <v>8</v>
      </c>
      <c r="B125" s="41" t="s">
        <v>1729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8" s="36" customFormat="1" ht="18" customHeight="1" x14ac:dyDescent="0.25">
      <c r="A126" s="40" t="s">
        <v>18</v>
      </c>
      <c r="B126" s="41" t="s">
        <v>492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8" s="36" customFormat="1" ht="18" customHeight="1" x14ac:dyDescent="0.25">
      <c r="A127" s="40" t="s">
        <v>6</v>
      </c>
      <c r="B127" s="41" t="s">
        <v>86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8" s="36" customFormat="1" ht="18" customHeight="1" x14ac:dyDescent="0.25">
      <c r="A128" s="42" t="s">
        <v>13</v>
      </c>
      <c r="B128" s="335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24" s="36" customFormat="1" ht="15.75" x14ac:dyDescent="0.25">
      <c r="A129" s="64"/>
      <c r="B129" s="61" t="s">
        <v>265</v>
      </c>
      <c r="C129" s="64"/>
      <c r="D129" s="64"/>
      <c r="E129" s="64"/>
      <c r="F129" s="64"/>
      <c r="G129" s="64"/>
      <c r="H129" s="66"/>
      <c r="I129" s="66"/>
      <c r="J129" s="481" t="s">
        <v>452</v>
      </c>
      <c r="K129" s="481"/>
      <c r="L129" s="481"/>
      <c r="M129" s="66"/>
    </row>
    <row r="130" spans="1:24" ht="15" customHeight="1" x14ac:dyDescent="0.2">
      <c r="A130" s="64"/>
      <c r="B130" s="65" t="s">
        <v>266</v>
      </c>
      <c r="C130" s="64"/>
      <c r="D130" s="64"/>
      <c r="E130" s="64"/>
      <c r="F130" s="64"/>
      <c r="G130" s="64"/>
      <c r="H130" s="62"/>
      <c r="I130" s="62"/>
      <c r="J130" s="62"/>
      <c r="K130" s="62"/>
      <c r="L130" s="62"/>
      <c r="M130" s="62"/>
    </row>
    <row r="131" spans="1:24" ht="16.5" customHeight="1" x14ac:dyDescent="0.2">
      <c r="A131" s="64"/>
      <c r="B131" s="64"/>
      <c r="C131" s="64"/>
      <c r="D131" s="64"/>
      <c r="E131" s="64"/>
      <c r="F131" s="64"/>
      <c r="G131" s="64"/>
      <c r="H131" s="62"/>
      <c r="I131" s="62"/>
      <c r="J131" s="62"/>
      <c r="K131" s="62"/>
      <c r="L131" s="62"/>
      <c r="M131" s="62"/>
    </row>
    <row r="132" spans="1:24" x14ac:dyDescent="0.25">
      <c r="A132" s="60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</row>
    <row r="133" spans="1:24" s="36" customFormat="1" ht="15.75" x14ac:dyDescent="0.25">
      <c r="A133" s="476" t="s">
        <v>239</v>
      </c>
      <c r="B133" s="476"/>
      <c r="C133" s="476"/>
      <c r="E133" s="477" t="s">
        <v>25</v>
      </c>
      <c r="F133" s="477"/>
      <c r="G133" s="477"/>
      <c r="H133" s="477"/>
      <c r="I133" s="477"/>
      <c r="J133" s="477"/>
      <c r="K133" s="477"/>
      <c r="L133" s="477"/>
      <c r="M133" s="477"/>
    </row>
    <row r="134" spans="1:24" s="36" customFormat="1" ht="16.5" customHeight="1" x14ac:dyDescent="0.25">
      <c r="A134" s="477" t="s">
        <v>26</v>
      </c>
      <c r="B134" s="477"/>
      <c r="C134" s="477"/>
      <c r="E134" s="478" t="s">
        <v>27</v>
      </c>
      <c r="F134" s="478"/>
      <c r="G134" s="478"/>
      <c r="H134" s="478"/>
      <c r="I134" s="478"/>
      <c r="J134" s="478"/>
      <c r="K134" s="478"/>
      <c r="L134" s="478"/>
      <c r="M134" s="478"/>
    </row>
    <row r="135" spans="1:24" s="36" customFormat="1" ht="27.75" customHeight="1" x14ac:dyDescent="0.3">
      <c r="A135" s="479" t="s">
        <v>778</v>
      </c>
      <c r="B135" s="479"/>
      <c r="C135" s="479"/>
      <c r="D135" s="479"/>
      <c r="E135" s="479"/>
      <c r="F135" s="479"/>
      <c r="G135" s="479"/>
      <c r="H135" s="479"/>
      <c r="I135" s="479"/>
      <c r="J135" s="479"/>
      <c r="K135" s="479"/>
      <c r="L135" s="479"/>
      <c r="M135" s="479"/>
    </row>
    <row r="136" spans="1:24" s="36" customFormat="1" ht="15.75" customHeight="1" x14ac:dyDescent="0.25">
      <c r="A136" s="480" t="s">
        <v>1771</v>
      </c>
      <c r="B136" s="480"/>
      <c r="C136" s="480"/>
      <c r="D136" s="480"/>
      <c r="E136" s="480"/>
      <c r="F136" s="480"/>
      <c r="G136" s="480"/>
      <c r="H136" s="480"/>
      <c r="I136" s="480"/>
      <c r="J136" s="480"/>
      <c r="K136" s="480"/>
      <c r="L136" s="480"/>
      <c r="M136" s="480"/>
      <c r="Q136" s="44"/>
    </row>
    <row r="137" spans="1:24" s="37" customFormat="1" ht="28.5" customHeight="1" x14ac:dyDescent="0.2">
      <c r="A137" s="45" t="s">
        <v>766</v>
      </c>
      <c r="B137" s="45" t="s">
        <v>29</v>
      </c>
      <c r="C137" s="45" t="s">
        <v>241</v>
      </c>
      <c r="D137" s="45" t="s">
        <v>244</v>
      </c>
      <c r="E137" s="45" t="s">
        <v>242</v>
      </c>
      <c r="F137" s="45" t="s">
        <v>240</v>
      </c>
      <c r="G137" s="45" t="s">
        <v>243</v>
      </c>
      <c r="H137" s="45" t="s">
        <v>246</v>
      </c>
      <c r="I137" s="45" t="s">
        <v>245</v>
      </c>
      <c r="J137" s="45" t="s">
        <v>248</v>
      </c>
      <c r="K137" s="45" t="s">
        <v>247</v>
      </c>
      <c r="L137" s="45"/>
      <c r="M137" s="45" t="s">
        <v>249</v>
      </c>
      <c r="N137" s="340" t="s">
        <v>250</v>
      </c>
      <c r="P137" s="46"/>
      <c r="Q137" s="46"/>
      <c r="R137" s="46"/>
      <c r="S137" s="46"/>
      <c r="T137" s="46"/>
      <c r="U137" s="46"/>
      <c r="V137" s="46"/>
      <c r="W137" s="46"/>
      <c r="X137" s="47" t="s">
        <v>245</v>
      </c>
    </row>
    <row r="138" spans="1:24" s="36" customFormat="1" ht="18.95" customHeight="1" x14ac:dyDescent="0.25">
      <c r="A138" s="38" t="s">
        <v>710</v>
      </c>
      <c r="B138" s="48" t="s">
        <v>2380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</row>
    <row r="139" spans="1:24" s="36" customFormat="1" ht="18.95" customHeight="1" x14ac:dyDescent="0.25">
      <c r="A139" s="40" t="s">
        <v>712</v>
      </c>
      <c r="B139" s="50" t="s">
        <v>1734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Q139" s="44"/>
      <c r="R139" s="44"/>
    </row>
    <row r="140" spans="1:24" s="36" customFormat="1" ht="18.95" customHeight="1" x14ac:dyDescent="0.25">
      <c r="A140" s="40" t="s">
        <v>726</v>
      </c>
      <c r="B140" s="50" t="s">
        <v>1736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Q140" s="44"/>
      <c r="R140" s="44"/>
    </row>
    <row r="141" spans="1:24" s="36" customFormat="1" ht="18.95" customHeight="1" x14ac:dyDescent="0.25">
      <c r="A141" s="40" t="s">
        <v>728</v>
      </c>
      <c r="B141" s="50" t="s">
        <v>1738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Q141" s="44"/>
      <c r="R141" s="44"/>
    </row>
    <row r="142" spans="1:24" s="36" customFormat="1" ht="18.95" customHeight="1" x14ac:dyDescent="0.25">
      <c r="A142" s="40" t="s">
        <v>730</v>
      </c>
      <c r="B142" s="50" t="s">
        <v>1739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Q142" s="44"/>
      <c r="R142" s="44"/>
    </row>
    <row r="143" spans="1:24" s="36" customFormat="1" ht="18.95" customHeight="1" x14ac:dyDescent="0.25">
      <c r="A143" s="40" t="s">
        <v>732</v>
      </c>
      <c r="B143" s="50" t="s">
        <v>2381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Q143" s="44"/>
      <c r="R143" s="44"/>
    </row>
    <row r="144" spans="1:24" s="36" customFormat="1" ht="18.95" customHeight="1" x14ac:dyDescent="0.25">
      <c r="A144" s="40" t="s">
        <v>734</v>
      </c>
      <c r="B144" s="50" t="s">
        <v>2382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Q144" s="44"/>
      <c r="R144" s="44"/>
    </row>
    <row r="145" spans="1:18" s="36" customFormat="1" ht="18.95" customHeight="1" x14ac:dyDescent="0.25">
      <c r="A145" s="40" t="s">
        <v>735</v>
      </c>
      <c r="B145" s="50" t="s">
        <v>2383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Q145" s="44"/>
      <c r="R145" s="44"/>
    </row>
    <row r="146" spans="1:18" s="36" customFormat="1" ht="18.95" customHeight="1" x14ac:dyDescent="0.25">
      <c r="A146" s="40" t="s">
        <v>737</v>
      </c>
      <c r="B146" s="50" t="s">
        <v>1742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Q146" s="44"/>
      <c r="R146" s="44"/>
    </row>
    <row r="147" spans="1:18" s="36" customFormat="1" ht="18.95" customHeight="1" x14ac:dyDescent="0.25">
      <c r="A147" s="40" t="s">
        <v>2</v>
      </c>
      <c r="B147" s="50" t="s">
        <v>2384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Q147" s="44"/>
      <c r="R147" s="44"/>
    </row>
    <row r="148" spans="1:18" s="36" customFormat="1" ht="18.95" customHeight="1" x14ac:dyDescent="0.25">
      <c r="A148" s="40" t="s">
        <v>3</v>
      </c>
      <c r="B148" s="50" t="s">
        <v>2385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Q148" s="66"/>
      <c r="R148" s="66"/>
    </row>
    <row r="149" spans="1:18" s="36" customFormat="1" ht="18.95" customHeight="1" x14ac:dyDescent="0.25">
      <c r="A149" s="40" t="s">
        <v>11</v>
      </c>
      <c r="B149" s="50" t="s">
        <v>2386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Q149" s="144"/>
      <c r="R149" s="145"/>
    </row>
    <row r="150" spans="1:18" s="36" customFormat="1" ht="18.95" customHeight="1" x14ac:dyDescent="0.25">
      <c r="A150" s="40" t="s">
        <v>24</v>
      </c>
      <c r="B150" s="50" t="s">
        <v>1746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Q150" s="144"/>
      <c r="R150" s="145"/>
    </row>
    <row r="151" spans="1:18" s="36" customFormat="1" ht="18.95" customHeight="1" x14ac:dyDescent="0.25">
      <c r="A151" s="40" t="s">
        <v>17</v>
      </c>
      <c r="B151" s="50" t="s">
        <v>1748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Q151" s="144"/>
      <c r="R151" s="145"/>
    </row>
    <row r="152" spans="1:18" s="36" customFormat="1" ht="18.95" customHeight="1" x14ac:dyDescent="0.25">
      <c r="A152" s="40" t="s">
        <v>21</v>
      </c>
      <c r="B152" s="50" t="s">
        <v>1749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Q152" s="144"/>
      <c r="R152" s="145"/>
    </row>
    <row r="153" spans="1:18" s="36" customFormat="1" ht="18.95" customHeight="1" x14ac:dyDescent="0.25">
      <c r="A153" s="40" t="s">
        <v>743</v>
      </c>
      <c r="B153" s="50" t="s">
        <v>2387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Q153" s="144"/>
      <c r="R153" s="145"/>
    </row>
    <row r="154" spans="1:18" s="36" customFormat="1" ht="18.95" customHeight="1" x14ac:dyDescent="0.25">
      <c r="A154" s="40" t="s">
        <v>7</v>
      </c>
      <c r="B154" s="50" t="s">
        <v>2388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Q154" s="144"/>
      <c r="R154" s="145"/>
    </row>
    <row r="155" spans="1:18" s="36" customFormat="1" ht="18.95" customHeight="1" x14ac:dyDescent="0.25">
      <c r="A155" s="40" t="s">
        <v>744</v>
      </c>
      <c r="B155" s="50" t="s">
        <v>1752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Q155" s="144"/>
      <c r="R155" s="145"/>
    </row>
    <row r="156" spans="1:18" s="36" customFormat="1" ht="18.95" customHeight="1" x14ac:dyDescent="0.25">
      <c r="A156" s="40" t="s">
        <v>19</v>
      </c>
      <c r="B156" s="50" t="s">
        <v>2055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Q156" s="144"/>
      <c r="R156" s="145"/>
    </row>
    <row r="157" spans="1:18" s="36" customFormat="1" ht="18.95" customHeight="1" x14ac:dyDescent="0.25">
      <c r="A157" s="40" t="s">
        <v>12</v>
      </c>
      <c r="B157" s="50" t="s">
        <v>2389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Q157" s="144"/>
      <c r="R157" s="145"/>
    </row>
    <row r="158" spans="1:18" s="36" customFormat="1" ht="18.95" customHeight="1" x14ac:dyDescent="0.25">
      <c r="A158" s="40" t="s">
        <v>745</v>
      </c>
      <c r="B158" s="50" t="s">
        <v>2390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Q158" s="144"/>
      <c r="R158" s="145"/>
    </row>
    <row r="159" spans="1:18" s="36" customFormat="1" ht="18.95" customHeight="1" x14ac:dyDescent="0.25">
      <c r="A159" s="40" t="s">
        <v>16</v>
      </c>
      <c r="B159" s="50" t="s">
        <v>1757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Q159" s="144"/>
      <c r="R159" s="145"/>
    </row>
    <row r="160" spans="1:18" s="36" customFormat="1" ht="18.95" customHeight="1" x14ac:dyDescent="0.25">
      <c r="A160" s="40" t="s">
        <v>746</v>
      </c>
      <c r="B160" s="50" t="s">
        <v>1759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Q160" s="66"/>
      <c r="R160" s="66"/>
    </row>
    <row r="161" spans="1:13" s="36" customFormat="1" ht="18.95" customHeight="1" x14ac:dyDescent="0.25">
      <c r="A161" s="40" t="s">
        <v>4</v>
      </c>
      <c r="B161" s="50" t="s">
        <v>1761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s="36" customFormat="1" ht="18.95" customHeight="1" x14ac:dyDescent="0.25">
      <c r="A162" s="40" t="s">
        <v>15</v>
      </c>
      <c r="B162" s="50" t="s">
        <v>2391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s="36" customFormat="1" ht="18.95" customHeight="1" x14ac:dyDescent="0.25">
      <c r="A163" s="40" t="s">
        <v>20</v>
      </c>
      <c r="B163" s="50" t="s">
        <v>2057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s="36" customFormat="1" ht="18.95" customHeight="1" x14ac:dyDescent="0.25">
      <c r="A164" s="40" t="s">
        <v>5</v>
      </c>
      <c r="B164" s="50" t="s">
        <v>2392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s="36" customFormat="1" ht="18.95" customHeight="1" x14ac:dyDescent="0.25">
      <c r="A165" s="40" t="s">
        <v>747</v>
      </c>
      <c r="B165" s="50" t="s">
        <v>2209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s="36" customFormat="1" ht="18.95" customHeight="1" x14ac:dyDescent="0.25">
      <c r="A166" s="40" t="s">
        <v>748</v>
      </c>
      <c r="B166" s="50" t="s">
        <v>1765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s="36" customFormat="1" ht="18.95" customHeight="1" x14ac:dyDescent="0.25">
      <c r="A167" s="40" t="s">
        <v>9</v>
      </c>
      <c r="B167" s="41" t="s">
        <v>2058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s="36" customFormat="1" ht="18.95" customHeight="1" x14ac:dyDescent="0.25">
      <c r="A168" s="40" t="s">
        <v>10</v>
      </c>
      <c r="B168" s="41" t="s">
        <v>1768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s="36" customFormat="1" ht="18.95" customHeight="1" x14ac:dyDescent="0.25">
      <c r="A169" s="40" t="s">
        <v>749</v>
      </c>
      <c r="B169" s="41" t="s">
        <v>2059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s="36" customFormat="1" ht="18.95" customHeight="1" x14ac:dyDescent="0.25">
      <c r="A170" s="42" t="s">
        <v>8</v>
      </c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s="36" customFormat="1" ht="15.75" x14ac:dyDescent="0.25">
      <c r="A171" s="64"/>
      <c r="B171" s="61" t="s">
        <v>265</v>
      </c>
      <c r="C171" s="64"/>
      <c r="D171" s="64"/>
      <c r="E171" s="64"/>
      <c r="F171" s="64"/>
      <c r="G171" s="64"/>
      <c r="H171" s="66"/>
      <c r="I171" s="66"/>
      <c r="J171" s="481" t="s">
        <v>452</v>
      </c>
      <c r="K171" s="481"/>
      <c r="L171" s="481"/>
      <c r="M171" s="66"/>
    </row>
    <row r="172" spans="1:13" ht="15" customHeight="1" x14ac:dyDescent="0.2">
      <c r="A172" s="64"/>
      <c r="B172" s="65" t="s">
        <v>266</v>
      </c>
      <c r="C172" s="64"/>
      <c r="D172" s="64"/>
      <c r="E172" s="64"/>
      <c r="F172" s="64"/>
      <c r="G172" s="64"/>
      <c r="H172" s="62"/>
      <c r="I172" s="62"/>
      <c r="J172" s="62"/>
      <c r="K172" s="62"/>
      <c r="L172" s="62"/>
      <c r="M172" s="62"/>
    </row>
    <row r="173" spans="1:13" ht="16.5" customHeight="1" x14ac:dyDescent="0.2">
      <c r="A173" s="64"/>
      <c r="B173" s="64"/>
      <c r="C173" s="64"/>
      <c r="D173" s="64"/>
      <c r="E173" s="64"/>
      <c r="F173" s="64"/>
      <c r="G173" s="64"/>
      <c r="H173" s="62"/>
      <c r="I173" s="62"/>
      <c r="J173" s="62"/>
      <c r="K173" s="62"/>
      <c r="L173" s="62"/>
      <c r="M173" s="62"/>
    </row>
    <row r="174" spans="1:13" ht="19.5" customHeight="1" x14ac:dyDescent="0.3">
      <c r="A174" s="60"/>
      <c r="B174" s="61"/>
      <c r="C174" s="62"/>
      <c r="D174" s="62"/>
      <c r="E174" s="62"/>
      <c r="F174" s="62"/>
      <c r="G174" s="62"/>
      <c r="H174" s="62"/>
      <c r="I174" s="62"/>
      <c r="J174" s="483"/>
      <c r="K174" s="483"/>
      <c r="L174" s="483"/>
      <c r="M174" s="62"/>
    </row>
    <row r="175" spans="1:13" ht="19.5" customHeight="1" x14ac:dyDescent="0.3">
      <c r="A175" s="60"/>
      <c r="B175" s="61"/>
      <c r="C175" s="62"/>
      <c r="D175" s="62"/>
      <c r="E175" s="62"/>
      <c r="F175" s="62"/>
      <c r="G175" s="62"/>
      <c r="H175" s="62"/>
      <c r="I175" s="62"/>
      <c r="J175" s="337"/>
      <c r="K175" s="337"/>
      <c r="L175" s="337"/>
      <c r="M175" s="62"/>
    </row>
    <row r="176" spans="1:13" s="36" customFormat="1" ht="15.75" x14ac:dyDescent="0.25">
      <c r="A176" s="476" t="s">
        <v>239</v>
      </c>
      <c r="B176" s="476"/>
      <c r="C176" s="476"/>
      <c r="E176" s="477" t="s">
        <v>25</v>
      </c>
      <c r="F176" s="477"/>
      <c r="G176" s="477"/>
      <c r="H176" s="477"/>
      <c r="I176" s="477"/>
      <c r="J176" s="477"/>
      <c r="K176" s="477"/>
      <c r="L176" s="477"/>
      <c r="M176" s="477"/>
    </row>
    <row r="177" spans="1:24" s="36" customFormat="1" ht="16.5" customHeight="1" x14ac:dyDescent="0.25">
      <c r="A177" s="477" t="s">
        <v>26</v>
      </c>
      <c r="B177" s="477"/>
      <c r="C177" s="477"/>
      <c r="E177" s="478" t="s">
        <v>27</v>
      </c>
      <c r="F177" s="478"/>
      <c r="G177" s="478"/>
      <c r="H177" s="478"/>
      <c r="I177" s="478"/>
      <c r="J177" s="478"/>
      <c r="K177" s="478"/>
      <c r="L177" s="478"/>
      <c r="M177" s="478"/>
    </row>
    <row r="178" spans="1:24" s="36" customFormat="1" ht="27.75" customHeight="1" x14ac:dyDescent="0.3">
      <c r="A178" s="479" t="s">
        <v>779</v>
      </c>
      <c r="B178" s="479"/>
      <c r="C178" s="479"/>
      <c r="D178" s="479"/>
      <c r="E178" s="479"/>
      <c r="F178" s="479"/>
      <c r="G178" s="479"/>
      <c r="H178" s="479"/>
      <c r="I178" s="479"/>
      <c r="J178" s="479"/>
      <c r="K178" s="479"/>
      <c r="L178" s="479"/>
      <c r="M178" s="479"/>
    </row>
    <row r="179" spans="1:24" s="36" customFormat="1" ht="15.75" customHeight="1" x14ac:dyDescent="0.25">
      <c r="A179" s="480" t="s">
        <v>1771</v>
      </c>
      <c r="B179" s="480"/>
      <c r="C179" s="480"/>
      <c r="D179" s="480"/>
      <c r="E179" s="480"/>
      <c r="F179" s="480"/>
      <c r="G179" s="480"/>
      <c r="H179" s="480"/>
      <c r="I179" s="480"/>
      <c r="J179" s="480"/>
      <c r="K179" s="480"/>
      <c r="L179" s="480"/>
      <c r="M179" s="480"/>
      <c r="Q179" s="44"/>
    </row>
    <row r="180" spans="1:24" s="37" customFormat="1" ht="28.5" customHeight="1" x14ac:dyDescent="0.2">
      <c r="A180" s="45" t="s">
        <v>766</v>
      </c>
      <c r="B180" s="45" t="s">
        <v>29</v>
      </c>
      <c r="C180" s="45" t="s">
        <v>114</v>
      </c>
      <c r="D180" s="45" t="s">
        <v>242</v>
      </c>
      <c r="E180" s="45" t="s">
        <v>113</v>
      </c>
      <c r="F180" s="45" t="s">
        <v>115</v>
      </c>
      <c r="G180" s="45" t="s">
        <v>246</v>
      </c>
      <c r="H180" s="45" t="s">
        <v>245</v>
      </c>
      <c r="I180" s="45" t="s">
        <v>248</v>
      </c>
      <c r="J180" s="45" t="s">
        <v>247</v>
      </c>
      <c r="K180" s="45"/>
      <c r="L180" s="45"/>
      <c r="M180" s="45" t="s">
        <v>249</v>
      </c>
      <c r="N180" s="340" t="s">
        <v>250</v>
      </c>
      <c r="P180" s="46"/>
      <c r="Q180" s="46"/>
      <c r="R180" s="46"/>
      <c r="S180" s="46"/>
      <c r="T180" s="46"/>
      <c r="U180" s="46"/>
      <c r="V180" s="46"/>
      <c r="W180" s="46"/>
      <c r="X180" s="47" t="s">
        <v>245</v>
      </c>
    </row>
    <row r="181" spans="1:24" s="36" customFormat="1" ht="21.95" customHeight="1" x14ac:dyDescent="0.25">
      <c r="A181" s="38" t="s">
        <v>710</v>
      </c>
      <c r="B181" s="48" t="s">
        <v>999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</row>
    <row r="182" spans="1:24" s="36" customFormat="1" ht="21.95" customHeight="1" x14ac:dyDescent="0.25">
      <c r="A182" s="40" t="s">
        <v>712</v>
      </c>
      <c r="B182" s="50" t="s">
        <v>1003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24" s="36" customFormat="1" ht="21.95" customHeight="1" x14ac:dyDescent="0.25">
      <c r="A183" s="40" t="s">
        <v>726</v>
      </c>
      <c r="B183" s="50" t="s">
        <v>1007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24" s="36" customFormat="1" ht="21.95" customHeight="1" x14ac:dyDescent="0.25">
      <c r="A184" s="40" t="s">
        <v>728</v>
      </c>
      <c r="B184" s="50" t="s">
        <v>1010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24" s="36" customFormat="1" ht="21.95" customHeight="1" x14ac:dyDescent="0.25">
      <c r="A185" s="40" t="s">
        <v>730</v>
      </c>
      <c r="B185" s="50" t="s">
        <v>1015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24" s="36" customFormat="1" ht="21.95" customHeight="1" x14ac:dyDescent="0.25">
      <c r="A186" s="40" t="s">
        <v>732</v>
      </c>
      <c r="B186" s="50" t="s">
        <v>468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24" s="36" customFormat="1" ht="21.95" customHeight="1" x14ac:dyDescent="0.25">
      <c r="A187" s="40" t="s">
        <v>734</v>
      </c>
      <c r="B187" s="50" t="s">
        <v>1021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24" s="36" customFormat="1" ht="21.95" customHeight="1" x14ac:dyDescent="0.25">
      <c r="A188" s="40" t="s">
        <v>735</v>
      </c>
      <c r="B188" s="50" t="s">
        <v>1025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24" s="36" customFormat="1" ht="21.95" customHeight="1" x14ac:dyDescent="0.25">
      <c r="A189" s="40" t="s">
        <v>737</v>
      </c>
      <c r="B189" s="50" t="s">
        <v>1028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24" s="36" customFormat="1" ht="21.95" customHeight="1" x14ac:dyDescent="0.25">
      <c r="A190" s="40" t="s">
        <v>2</v>
      </c>
      <c r="B190" s="50" t="s">
        <v>1032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24" s="36" customFormat="1" ht="21.95" customHeight="1" x14ac:dyDescent="0.25">
      <c r="A191" s="40" t="s">
        <v>3</v>
      </c>
      <c r="B191" s="50" t="s">
        <v>469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24" s="36" customFormat="1" ht="21.95" customHeight="1" x14ac:dyDescent="0.25">
      <c r="A192" s="40" t="s">
        <v>11</v>
      </c>
      <c r="B192" s="50" t="s">
        <v>1039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4" s="36" customFormat="1" ht="21.95" customHeight="1" x14ac:dyDescent="0.25">
      <c r="A193" s="40" t="s">
        <v>24</v>
      </c>
      <c r="B193" s="50" t="s">
        <v>391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4" s="36" customFormat="1" ht="21.95" customHeight="1" x14ac:dyDescent="0.25">
      <c r="A194" s="40" t="s">
        <v>17</v>
      </c>
      <c r="B194" s="50" t="s">
        <v>1043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4" s="36" customFormat="1" ht="21.95" customHeight="1" x14ac:dyDescent="0.25">
      <c r="A195" s="40" t="s">
        <v>21</v>
      </c>
      <c r="B195" s="50" t="s">
        <v>1046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4" s="36" customFormat="1" ht="21.95" customHeight="1" x14ac:dyDescent="0.25">
      <c r="A196" s="40" t="s">
        <v>743</v>
      </c>
      <c r="B196" s="50" t="s">
        <v>1048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4" s="36" customFormat="1" ht="21.95" customHeight="1" x14ac:dyDescent="0.25">
      <c r="A197" s="40" t="s">
        <v>7</v>
      </c>
      <c r="B197" s="50" t="s">
        <v>1050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4" s="36" customFormat="1" ht="21.95" customHeight="1" x14ac:dyDescent="0.25">
      <c r="A198" s="40" t="s">
        <v>744</v>
      </c>
      <c r="B198" s="50" t="s">
        <v>1053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4" s="36" customFormat="1" ht="21.95" customHeight="1" x14ac:dyDescent="0.25">
      <c r="A199" s="40" t="s">
        <v>19</v>
      </c>
      <c r="B199" s="50" t="s">
        <v>1057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4" s="36" customFormat="1" ht="21.95" customHeight="1" x14ac:dyDescent="0.25">
      <c r="A200" s="40" t="s">
        <v>12</v>
      </c>
      <c r="B200" s="50" t="s">
        <v>1061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4" s="36" customFormat="1" ht="21.95" customHeight="1" x14ac:dyDescent="0.25">
      <c r="A201" s="40" t="s">
        <v>745</v>
      </c>
      <c r="B201" s="50" t="s">
        <v>1065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4" s="36" customFormat="1" ht="21.95" customHeight="1" x14ac:dyDescent="0.25">
      <c r="A202" s="40" t="s">
        <v>16</v>
      </c>
      <c r="B202" s="50" t="s">
        <v>1068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4" s="36" customFormat="1" ht="21.95" customHeight="1" x14ac:dyDescent="0.25">
      <c r="A203" s="40" t="s">
        <v>746</v>
      </c>
      <c r="B203" s="339" t="s">
        <v>592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4" s="36" customFormat="1" ht="21.95" customHeight="1" x14ac:dyDescent="0.25">
      <c r="A204" s="40" t="s">
        <v>4</v>
      </c>
      <c r="B204" s="50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4" s="36" customFormat="1" ht="21.95" customHeight="1" x14ac:dyDescent="0.25">
      <c r="A205" s="40" t="s">
        <v>15</v>
      </c>
      <c r="B205" s="50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4" s="36" customFormat="1" ht="21.95" customHeight="1" x14ac:dyDescent="0.25">
      <c r="A206" s="42" t="s">
        <v>20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338">
        <f>COUNTA(B181:B206)-1</f>
        <v>22</v>
      </c>
    </row>
    <row r="207" spans="1:14" ht="19.5" customHeight="1" x14ac:dyDescent="0.25">
      <c r="A207" s="60"/>
      <c r="B207" s="61" t="s">
        <v>265</v>
      </c>
      <c r="C207" s="62"/>
      <c r="D207" s="62"/>
      <c r="E207" s="62"/>
      <c r="F207" s="62"/>
      <c r="G207" s="62"/>
      <c r="H207" s="62"/>
      <c r="I207" s="62"/>
      <c r="J207" s="482" t="s">
        <v>452</v>
      </c>
      <c r="K207" s="482"/>
      <c r="L207" s="482"/>
      <c r="M207" s="62"/>
    </row>
    <row r="208" spans="1:14" s="36" customFormat="1" ht="15.75" customHeight="1" x14ac:dyDescent="0.25">
      <c r="A208" s="64"/>
      <c r="B208" s="65" t="s">
        <v>266</v>
      </c>
      <c r="C208" s="64"/>
      <c r="D208" s="64"/>
      <c r="E208" s="64"/>
      <c r="F208" s="64"/>
      <c r="G208" s="64"/>
      <c r="H208" s="66"/>
      <c r="I208" s="66"/>
      <c r="J208" s="66"/>
      <c r="K208" s="66"/>
      <c r="L208" s="66"/>
      <c r="M208" s="66"/>
    </row>
    <row r="209" spans="1:24" s="36" customFormat="1" ht="15.75" x14ac:dyDescent="0.25">
      <c r="A209" s="64"/>
      <c r="B209" s="64"/>
      <c r="C209" s="64"/>
      <c r="D209" s="64"/>
      <c r="E209" s="64"/>
      <c r="F209" s="64"/>
      <c r="G209" s="64"/>
      <c r="H209" s="66"/>
      <c r="I209" s="66"/>
      <c r="J209" s="66"/>
      <c r="K209" s="66"/>
      <c r="L209" s="66"/>
      <c r="M209" s="66"/>
    </row>
    <row r="210" spans="1:24" ht="15" customHeight="1" x14ac:dyDescent="0.2">
      <c r="A210" s="64"/>
      <c r="B210" s="64"/>
      <c r="C210" s="64"/>
      <c r="D210" s="64"/>
      <c r="E210" s="64"/>
      <c r="F210" s="64"/>
      <c r="G210" s="64"/>
      <c r="H210" s="62"/>
      <c r="I210" s="62"/>
      <c r="J210" s="62"/>
      <c r="K210" s="62"/>
      <c r="L210" s="62"/>
      <c r="M210" s="62"/>
    </row>
    <row r="211" spans="1:24" ht="17.25" customHeight="1" x14ac:dyDescent="0.3">
      <c r="A211" s="60"/>
      <c r="B211" s="61"/>
      <c r="C211" s="62"/>
      <c r="D211" s="62"/>
      <c r="E211" s="62"/>
      <c r="F211" s="62"/>
      <c r="G211" s="62"/>
      <c r="H211" s="62"/>
      <c r="I211" s="62"/>
      <c r="J211" s="337"/>
      <c r="K211" s="337"/>
      <c r="L211" s="337"/>
      <c r="M211" s="62"/>
    </row>
    <row r="212" spans="1:24" ht="17.25" customHeight="1" x14ac:dyDescent="0.3">
      <c r="A212" s="60"/>
      <c r="B212" s="61"/>
      <c r="C212" s="62"/>
      <c r="D212" s="62"/>
      <c r="E212" s="62"/>
      <c r="F212" s="62"/>
      <c r="G212" s="62"/>
      <c r="H212" s="62"/>
      <c r="I212" s="62"/>
      <c r="J212" s="337"/>
      <c r="K212" s="337"/>
      <c r="L212" s="337"/>
      <c r="M212" s="62"/>
    </row>
    <row r="213" spans="1:24" ht="17.25" customHeight="1" x14ac:dyDescent="0.3">
      <c r="A213" s="60"/>
      <c r="B213" s="61"/>
      <c r="C213" s="62"/>
      <c r="D213" s="62"/>
      <c r="E213" s="62"/>
      <c r="F213" s="62"/>
      <c r="G213" s="62"/>
      <c r="H213" s="62"/>
      <c r="I213" s="62"/>
      <c r="J213" s="337"/>
      <c r="K213" s="337"/>
      <c r="L213" s="337"/>
      <c r="M213" s="62"/>
    </row>
    <row r="214" spans="1:24" s="36" customFormat="1" ht="15.75" x14ac:dyDescent="0.25">
      <c r="A214" s="476"/>
      <c r="B214" s="476"/>
      <c r="C214" s="476"/>
      <c r="E214" s="477"/>
      <c r="F214" s="477"/>
      <c r="G214" s="477"/>
      <c r="H214" s="477"/>
      <c r="I214" s="477"/>
      <c r="J214" s="477"/>
      <c r="K214" s="477"/>
      <c r="L214" s="477"/>
      <c r="M214" s="477"/>
    </row>
    <row r="215" spans="1:24" s="36" customFormat="1" ht="15.75" x14ac:dyDescent="0.25">
      <c r="A215" s="476" t="s">
        <v>239</v>
      </c>
      <c r="B215" s="476"/>
      <c r="C215" s="476"/>
      <c r="E215" s="477" t="s">
        <v>25</v>
      </c>
      <c r="F215" s="477"/>
      <c r="G215" s="477"/>
      <c r="H215" s="477"/>
      <c r="I215" s="477"/>
      <c r="J215" s="477"/>
      <c r="K215" s="477"/>
      <c r="L215" s="477"/>
      <c r="M215" s="477"/>
    </row>
    <row r="216" spans="1:24" s="36" customFormat="1" ht="16.5" customHeight="1" x14ac:dyDescent="0.25">
      <c r="A216" s="477" t="s">
        <v>26</v>
      </c>
      <c r="B216" s="477"/>
      <c r="C216" s="477"/>
      <c r="E216" s="478" t="s">
        <v>27</v>
      </c>
      <c r="F216" s="478"/>
      <c r="G216" s="478"/>
      <c r="H216" s="478"/>
      <c r="I216" s="478"/>
      <c r="J216" s="478"/>
      <c r="K216" s="478"/>
      <c r="L216" s="478"/>
      <c r="M216" s="478"/>
    </row>
    <row r="217" spans="1:24" s="36" customFormat="1" ht="27.75" customHeight="1" x14ac:dyDescent="0.3">
      <c r="A217" s="479" t="s">
        <v>453</v>
      </c>
      <c r="B217" s="479"/>
      <c r="C217" s="479"/>
      <c r="D217" s="479"/>
      <c r="E217" s="479"/>
      <c r="F217" s="479"/>
      <c r="G217" s="479"/>
      <c r="H217" s="479"/>
      <c r="I217" s="479"/>
      <c r="J217" s="479"/>
      <c r="K217" s="479"/>
      <c r="L217" s="479"/>
      <c r="M217" s="479"/>
    </row>
    <row r="218" spans="1:24" s="36" customFormat="1" ht="15.75" customHeight="1" x14ac:dyDescent="0.25">
      <c r="A218" s="480" t="s">
        <v>1771</v>
      </c>
      <c r="B218" s="480"/>
      <c r="C218" s="480"/>
      <c r="D218" s="480"/>
      <c r="E218" s="480"/>
      <c r="F218" s="480"/>
      <c r="G218" s="480"/>
      <c r="H218" s="480"/>
      <c r="I218" s="480"/>
      <c r="J218" s="480"/>
      <c r="K218" s="480"/>
      <c r="L218" s="480"/>
      <c r="M218" s="480"/>
      <c r="Q218" s="44"/>
    </row>
    <row r="219" spans="1:24" s="37" customFormat="1" ht="28.5" customHeight="1" x14ac:dyDescent="0.2">
      <c r="A219" s="45" t="s">
        <v>766</v>
      </c>
      <c r="B219" s="45" t="s">
        <v>29</v>
      </c>
      <c r="C219" s="45" t="s">
        <v>241</v>
      </c>
      <c r="D219" s="45" t="s">
        <v>244</v>
      </c>
      <c r="E219" s="45" t="s">
        <v>242</v>
      </c>
      <c r="F219" s="45" t="s">
        <v>240</v>
      </c>
      <c r="G219" s="45" t="s">
        <v>243</v>
      </c>
      <c r="H219" s="45" t="s">
        <v>246</v>
      </c>
      <c r="I219" s="45" t="s">
        <v>245</v>
      </c>
      <c r="J219" s="45" t="s">
        <v>248</v>
      </c>
      <c r="K219" s="45" t="s">
        <v>247</v>
      </c>
      <c r="L219" s="45"/>
      <c r="M219" s="45" t="s">
        <v>249</v>
      </c>
      <c r="N219" s="340" t="s">
        <v>250</v>
      </c>
      <c r="P219" s="46"/>
      <c r="Q219" s="46"/>
      <c r="R219" s="46"/>
      <c r="S219" s="46"/>
      <c r="T219" s="46"/>
      <c r="U219" s="46"/>
      <c r="V219" s="46"/>
      <c r="W219" s="46"/>
      <c r="X219" s="47" t="s">
        <v>245</v>
      </c>
    </row>
    <row r="220" spans="1:24" s="36" customFormat="1" ht="18.95" customHeight="1" x14ac:dyDescent="0.25">
      <c r="A220" s="38" t="s">
        <v>710</v>
      </c>
      <c r="B220" s="48" t="s">
        <v>2298</v>
      </c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</row>
    <row r="221" spans="1:24" s="36" customFormat="1" ht="18.95" customHeight="1" x14ac:dyDescent="0.25">
      <c r="A221" s="40" t="s">
        <v>712</v>
      </c>
      <c r="B221" s="50" t="s">
        <v>2299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24" s="36" customFormat="1" ht="18.95" customHeight="1" x14ac:dyDescent="0.25">
      <c r="A222" s="40" t="s">
        <v>726</v>
      </c>
      <c r="B222" s="50" t="s">
        <v>2300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24" s="36" customFormat="1" ht="18.95" customHeight="1" x14ac:dyDescent="0.25">
      <c r="A223" s="40" t="s">
        <v>728</v>
      </c>
      <c r="B223" s="50" t="s">
        <v>2302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24" s="36" customFormat="1" ht="18.95" customHeight="1" x14ac:dyDescent="0.25">
      <c r="A224" s="40" t="s">
        <v>730</v>
      </c>
      <c r="B224" s="50" t="s">
        <v>2303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s="36" customFormat="1" ht="18.95" customHeight="1" x14ac:dyDescent="0.25">
      <c r="A225" s="40" t="s">
        <v>732</v>
      </c>
      <c r="B225" s="50" t="s">
        <v>2304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s="36" customFormat="1" ht="18.95" customHeight="1" x14ac:dyDescent="0.25">
      <c r="A226" s="40" t="s">
        <v>734</v>
      </c>
      <c r="B226" s="50" t="s">
        <v>381</v>
      </c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s="36" customFormat="1" ht="18.95" customHeight="1" x14ac:dyDescent="0.25">
      <c r="A227" s="40" t="s">
        <v>735</v>
      </c>
      <c r="B227" s="50" t="s">
        <v>2305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s="36" customFormat="1" ht="18.95" customHeight="1" x14ac:dyDescent="0.25">
      <c r="A228" s="40" t="s">
        <v>737</v>
      </c>
      <c r="B228" s="50" t="s">
        <v>1697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s="36" customFormat="1" ht="18.95" customHeight="1" x14ac:dyDescent="0.25">
      <c r="A229" s="40" t="s">
        <v>2</v>
      </c>
      <c r="B229" s="50" t="s">
        <v>2306</v>
      </c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s="36" customFormat="1" ht="18.95" customHeight="1" x14ac:dyDescent="0.25">
      <c r="A230" s="40" t="s">
        <v>3</v>
      </c>
      <c r="B230" s="50" t="s">
        <v>2307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s="36" customFormat="1" ht="18.95" customHeight="1" x14ac:dyDescent="0.25">
      <c r="A231" s="40" t="s">
        <v>11</v>
      </c>
      <c r="B231" s="50" t="s">
        <v>2309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s="36" customFormat="1" ht="18.95" customHeight="1" x14ac:dyDescent="0.25">
      <c r="A232" s="40" t="s">
        <v>24</v>
      </c>
      <c r="B232" s="50" t="s">
        <v>2311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s="36" customFormat="1" ht="18.95" customHeight="1" x14ac:dyDescent="0.25">
      <c r="A233" s="40" t="s">
        <v>17</v>
      </c>
      <c r="B233" s="50" t="s">
        <v>2312</v>
      </c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s="36" customFormat="1" ht="18.95" customHeight="1" x14ac:dyDescent="0.25">
      <c r="A234" s="40" t="s">
        <v>21</v>
      </c>
      <c r="B234" s="50" t="s">
        <v>2313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s="36" customFormat="1" ht="18.95" customHeight="1" x14ac:dyDescent="0.25">
      <c r="A235" s="40" t="s">
        <v>743</v>
      </c>
      <c r="B235" s="50" t="s">
        <v>1580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s="36" customFormat="1" ht="18.95" customHeight="1" x14ac:dyDescent="0.25">
      <c r="A236" s="40" t="s">
        <v>7</v>
      </c>
      <c r="B236" s="50" t="s">
        <v>2314</v>
      </c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s="36" customFormat="1" ht="18.95" customHeight="1" x14ac:dyDescent="0.25">
      <c r="A237" s="40" t="s">
        <v>744</v>
      </c>
      <c r="B237" s="50" t="s">
        <v>166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s="36" customFormat="1" ht="18.95" customHeight="1" x14ac:dyDescent="0.25">
      <c r="A238" s="40" t="s">
        <v>19</v>
      </c>
      <c r="B238" s="50" t="s">
        <v>2315</v>
      </c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s="36" customFormat="1" ht="18.95" customHeight="1" x14ac:dyDescent="0.25">
      <c r="A239" s="40" t="s">
        <v>12</v>
      </c>
      <c r="B239" s="50" t="s">
        <v>1124</v>
      </c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s="36" customFormat="1" ht="18.95" customHeight="1" x14ac:dyDescent="0.25">
      <c r="A240" s="40" t="s">
        <v>745</v>
      </c>
      <c r="B240" s="50" t="s">
        <v>2316</v>
      </c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s="36" customFormat="1" ht="18.95" customHeight="1" x14ac:dyDescent="0.25">
      <c r="A241" s="40" t="s">
        <v>16</v>
      </c>
      <c r="B241" s="50" t="s">
        <v>2317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s="36" customFormat="1" ht="18.95" customHeight="1" x14ac:dyDescent="0.25">
      <c r="A242" s="40" t="s">
        <v>746</v>
      </c>
      <c r="B242" s="50" t="s">
        <v>2318</v>
      </c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s="36" customFormat="1" ht="18.95" customHeight="1" x14ac:dyDescent="0.25">
      <c r="A243" s="40" t="s">
        <v>4</v>
      </c>
      <c r="B243" s="50" t="s">
        <v>2319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s="36" customFormat="1" ht="18.95" customHeight="1" x14ac:dyDescent="0.25">
      <c r="A244" s="40" t="s">
        <v>15</v>
      </c>
      <c r="B244" s="50" t="s">
        <v>2320</v>
      </c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s="36" customFormat="1" ht="18.95" customHeight="1" x14ac:dyDescent="0.25">
      <c r="A245" s="40" t="s">
        <v>20</v>
      </c>
      <c r="B245" s="50" t="s">
        <v>0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s="36" customFormat="1" ht="18.95" customHeight="1" x14ac:dyDescent="0.25">
      <c r="A246" s="40" t="s">
        <v>5</v>
      </c>
      <c r="B246" s="50" t="s">
        <v>1139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s="36" customFormat="1" ht="18.95" customHeight="1" x14ac:dyDescent="0.25">
      <c r="A247" s="40" t="s">
        <v>747</v>
      </c>
      <c r="B247" s="50" t="s">
        <v>2321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s="36" customFormat="1" ht="18.95" customHeight="1" x14ac:dyDescent="0.25">
      <c r="A248" s="40" t="s">
        <v>748</v>
      </c>
      <c r="B248" s="50" t="s">
        <v>2322</v>
      </c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s="36" customFormat="1" ht="18.95" customHeight="1" x14ac:dyDescent="0.25">
      <c r="A249" s="40" t="s">
        <v>9</v>
      </c>
      <c r="B249" s="50" t="s">
        <v>2323</v>
      </c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s="36" customFormat="1" ht="18.95" customHeight="1" x14ac:dyDescent="0.25">
      <c r="A250" s="40" t="s">
        <v>10</v>
      </c>
      <c r="B250" s="68" t="s">
        <v>2324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s="36" customFormat="1" ht="18.95" customHeight="1" x14ac:dyDescent="0.25">
      <c r="A251" s="40" t="s">
        <v>749</v>
      </c>
      <c r="B251" s="68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s="36" customFormat="1" ht="18.95" customHeight="1" x14ac:dyDescent="0.25">
      <c r="A252" s="40" t="s">
        <v>8</v>
      </c>
      <c r="B252" s="68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s="36" customFormat="1" ht="18.95" customHeight="1" x14ac:dyDescent="0.25">
      <c r="A253" s="42" t="s">
        <v>18</v>
      </c>
      <c r="B253" s="336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</row>
    <row r="254" spans="1:13" ht="19.5" customHeight="1" x14ac:dyDescent="0.25">
      <c r="A254" s="60"/>
      <c r="B254" s="61" t="s">
        <v>265</v>
      </c>
      <c r="C254" s="62"/>
      <c r="D254" s="62"/>
      <c r="E254" s="62"/>
      <c r="F254" s="62"/>
      <c r="G254" s="62"/>
      <c r="H254" s="62"/>
      <c r="I254" s="62"/>
      <c r="J254" s="475" t="s">
        <v>452</v>
      </c>
      <c r="K254" s="475"/>
      <c r="L254" s="475"/>
      <c r="M254" s="62"/>
    </row>
    <row r="255" spans="1:13" s="36" customFormat="1" ht="15.75" customHeight="1" x14ac:dyDescent="0.25">
      <c r="A255" s="64"/>
      <c r="B255" s="65" t="s">
        <v>266</v>
      </c>
      <c r="C255" s="64"/>
      <c r="D255" s="64"/>
      <c r="E255" s="64"/>
      <c r="F255" s="64"/>
      <c r="G255" s="64"/>
      <c r="H255" s="66"/>
      <c r="I255" s="66"/>
      <c r="J255" s="66"/>
      <c r="K255" s="66"/>
      <c r="L255" s="66"/>
      <c r="M255" s="66"/>
    </row>
    <row r="256" spans="1:13" s="36" customFormat="1" ht="15.75" x14ac:dyDescent="0.25">
      <c r="A256" s="64"/>
      <c r="B256" s="64"/>
      <c r="C256" s="64"/>
      <c r="D256" s="64"/>
      <c r="E256" s="64"/>
      <c r="F256" s="64"/>
      <c r="G256" s="64"/>
      <c r="H256" s="66"/>
      <c r="I256" s="66"/>
      <c r="J256" s="66"/>
      <c r="K256" s="66"/>
      <c r="L256" s="66"/>
      <c r="M256" s="66"/>
    </row>
    <row r="257" spans="1:24" ht="15" customHeight="1" x14ac:dyDescent="0.2">
      <c r="A257" s="64"/>
      <c r="B257" s="64"/>
      <c r="C257" s="64"/>
      <c r="D257" s="64"/>
      <c r="E257" s="64"/>
      <c r="F257" s="64"/>
      <c r="G257" s="64"/>
      <c r="H257" s="62"/>
      <c r="I257" s="62"/>
      <c r="J257" s="62"/>
      <c r="K257" s="62"/>
      <c r="L257" s="62"/>
      <c r="M257" s="62"/>
    </row>
    <row r="258" spans="1:24" s="36" customFormat="1" ht="15.75" x14ac:dyDescent="0.25">
      <c r="A258" s="476" t="s">
        <v>239</v>
      </c>
      <c r="B258" s="476"/>
      <c r="C258" s="476"/>
      <c r="E258" s="477" t="s">
        <v>25</v>
      </c>
      <c r="F258" s="477"/>
      <c r="G258" s="477"/>
      <c r="H258" s="477"/>
      <c r="I258" s="477"/>
      <c r="J258" s="477"/>
      <c r="K258" s="477"/>
      <c r="L258" s="477"/>
      <c r="M258" s="477"/>
    </row>
    <row r="259" spans="1:24" s="36" customFormat="1" ht="16.5" customHeight="1" x14ac:dyDescent="0.25">
      <c r="A259" s="477" t="s">
        <v>26</v>
      </c>
      <c r="B259" s="477"/>
      <c r="C259" s="477"/>
      <c r="E259" s="478" t="s">
        <v>27</v>
      </c>
      <c r="F259" s="478"/>
      <c r="G259" s="478"/>
      <c r="H259" s="478"/>
      <c r="I259" s="478"/>
      <c r="J259" s="478"/>
      <c r="K259" s="478"/>
      <c r="L259" s="478"/>
      <c r="M259" s="478"/>
    </row>
    <row r="260" spans="1:24" s="36" customFormat="1" ht="27.75" customHeight="1" x14ac:dyDescent="0.3">
      <c r="A260" s="479" t="s">
        <v>915</v>
      </c>
      <c r="B260" s="479"/>
      <c r="C260" s="479"/>
      <c r="D260" s="479"/>
      <c r="E260" s="479"/>
      <c r="F260" s="479"/>
      <c r="G260" s="479"/>
      <c r="H260" s="479"/>
      <c r="I260" s="479"/>
      <c r="J260" s="479"/>
      <c r="K260" s="479"/>
      <c r="L260" s="479"/>
      <c r="M260" s="479"/>
    </row>
    <row r="261" spans="1:24" s="36" customFormat="1" ht="15.75" customHeight="1" x14ac:dyDescent="0.25">
      <c r="A261" s="480" t="s">
        <v>1771</v>
      </c>
      <c r="B261" s="480"/>
      <c r="C261" s="480"/>
      <c r="D261" s="480"/>
      <c r="E261" s="480"/>
      <c r="F261" s="480"/>
      <c r="G261" s="480"/>
      <c r="H261" s="480"/>
      <c r="I261" s="480"/>
      <c r="J261" s="480"/>
      <c r="K261" s="480"/>
      <c r="L261" s="480"/>
      <c r="M261" s="480"/>
      <c r="Q261" s="44"/>
    </row>
    <row r="262" spans="1:24" s="37" customFormat="1" ht="28.5" customHeight="1" x14ac:dyDescent="0.2">
      <c r="A262" s="45" t="s">
        <v>766</v>
      </c>
      <c r="B262" s="45" t="s">
        <v>29</v>
      </c>
      <c r="C262" s="45" t="s">
        <v>241</v>
      </c>
      <c r="D262" s="45" t="s">
        <v>244</v>
      </c>
      <c r="E262" s="45" t="s">
        <v>242</v>
      </c>
      <c r="F262" s="45" t="s">
        <v>240</v>
      </c>
      <c r="G262" s="45" t="s">
        <v>243</v>
      </c>
      <c r="H262" s="45" t="s">
        <v>246</v>
      </c>
      <c r="I262" s="45" t="s">
        <v>245</v>
      </c>
      <c r="J262" s="45" t="s">
        <v>248</v>
      </c>
      <c r="K262" s="45" t="s">
        <v>247</v>
      </c>
      <c r="L262" s="45"/>
      <c r="M262" s="45" t="s">
        <v>249</v>
      </c>
      <c r="N262" s="340" t="s">
        <v>250</v>
      </c>
      <c r="P262" s="46"/>
      <c r="Q262" s="46"/>
      <c r="R262" s="46"/>
      <c r="S262" s="46"/>
      <c r="T262" s="46"/>
      <c r="U262" s="46"/>
      <c r="V262" s="46"/>
      <c r="W262" s="46"/>
      <c r="X262" s="47" t="s">
        <v>245</v>
      </c>
    </row>
    <row r="263" spans="1:24" s="36" customFormat="1" ht="18" customHeight="1" x14ac:dyDescent="0.25">
      <c r="A263" s="40" t="s">
        <v>710</v>
      </c>
      <c r="B263" s="50" t="s">
        <v>1146</v>
      </c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24" s="36" customFormat="1" ht="18" customHeight="1" x14ac:dyDescent="0.25">
      <c r="A264" s="40" t="s">
        <v>712</v>
      </c>
      <c r="B264" s="50" t="s">
        <v>1149</v>
      </c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24" s="36" customFormat="1" ht="18" customHeight="1" x14ac:dyDescent="0.25">
      <c r="A265" s="40" t="s">
        <v>726</v>
      </c>
      <c r="B265" s="50" t="s">
        <v>1153</v>
      </c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24" s="36" customFormat="1" ht="18" customHeight="1" x14ac:dyDescent="0.25">
      <c r="A266" s="40" t="s">
        <v>728</v>
      </c>
      <c r="B266" s="50" t="s">
        <v>1157</v>
      </c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24" s="36" customFormat="1" ht="18" customHeight="1" x14ac:dyDescent="0.25">
      <c r="A267" s="40" t="s">
        <v>730</v>
      </c>
      <c r="B267" s="50" t="s">
        <v>1160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24" s="36" customFormat="1" ht="18" customHeight="1" x14ac:dyDescent="0.25">
      <c r="A268" s="40" t="s">
        <v>732</v>
      </c>
      <c r="B268" s="50" t="s">
        <v>1162</v>
      </c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24" s="36" customFormat="1" ht="18" customHeight="1" x14ac:dyDescent="0.25">
      <c r="A269" s="40" t="s">
        <v>734</v>
      </c>
      <c r="B269" s="50" t="s">
        <v>1165</v>
      </c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24" s="36" customFormat="1" ht="18" customHeight="1" x14ac:dyDescent="0.25">
      <c r="A270" s="40" t="s">
        <v>735</v>
      </c>
      <c r="B270" s="50" t="s">
        <v>1169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24" s="36" customFormat="1" ht="18" customHeight="1" x14ac:dyDescent="0.25">
      <c r="A271" s="40" t="s">
        <v>737</v>
      </c>
      <c r="B271" s="50" t="s">
        <v>1173</v>
      </c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24" s="36" customFormat="1" ht="18" customHeight="1" x14ac:dyDescent="0.25">
      <c r="A272" s="40" t="s">
        <v>2</v>
      </c>
      <c r="B272" s="50" t="s">
        <v>1177</v>
      </c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s="36" customFormat="1" ht="18" customHeight="1" x14ac:dyDescent="0.25">
      <c r="A273" s="40" t="s">
        <v>3</v>
      </c>
      <c r="B273" s="50" t="s">
        <v>1180</v>
      </c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s="36" customFormat="1" ht="18" customHeight="1" x14ac:dyDescent="0.25">
      <c r="A274" s="40" t="s">
        <v>11</v>
      </c>
      <c r="B274" s="50" t="s">
        <v>1184</v>
      </c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s="36" customFormat="1" ht="18" customHeight="1" x14ac:dyDescent="0.25">
      <c r="A275" s="40" t="s">
        <v>24</v>
      </c>
      <c r="B275" s="50" t="s">
        <v>1187</v>
      </c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s="36" customFormat="1" ht="18" customHeight="1" x14ac:dyDescent="0.25">
      <c r="A276" s="40" t="s">
        <v>17</v>
      </c>
      <c r="B276" s="50" t="s">
        <v>1190</v>
      </c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s="36" customFormat="1" ht="18" customHeight="1" x14ac:dyDescent="0.25">
      <c r="A277" s="40" t="s">
        <v>21</v>
      </c>
      <c r="B277" s="50" t="s">
        <v>1193</v>
      </c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s="36" customFormat="1" ht="18" customHeight="1" x14ac:dyDescent="0.25">
      <c r="A278" s="40" t="s">
        <v>743</v>
      </c>
      <c r="B278" s="50" t="s">
        <v>1197</v>
      </c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s="36" customFormat="1" ht="18" customHeight="1" x14ac:dyDescent="0.25">
      <c r="A279" s="40" t="s">
        <v>7</v>
      </c>
      <c r="B279" s="50" t="s">
        <v>1201</v>
      </c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s="36" customFormat="1" ht="18" customHeight="1" x14ac:dyDescent="0.25">
      <c r="A280" s="40" t="s">
        <v>744</v>
      </c>
      <c r="B280" s="50" t="s">
        <v>1205</v>
      </c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s="36" customFormat="1" ht="18" customHeight="1" x14ac:dyDescent="0.25">
      <c r="A281" s="40" t="s">
        <v>19</v>
      </c>
      <c r="B281" s="50" t="s">
        <v>928</v>
      </c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s="36" customFormat="1" ht="18" customHeight="1" x14ac:dyDescent="0.25">
      <c r="A282" s="40" t="s">
        <v>12</v>
      </c>
      <c r="B282" s="50" t="s">
        <v>1211</v>
      </c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s="36" customFormat="1" ht="18" customHeight="1" x14ac:dyDescent="0.25">
      <c r="A283" s="40" t="s">
        <v>745</v>
      </c>
      <c r="B283" s="68" t="s">
        <v>1215</v>
      </c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s="36" customFormat="1" ht="18" customHeight="1" x14ac:dyDescent="0.25">
      <c r="A284" s="40" t="s">
        <v>16</v>
      </c>
      <c r="B284" s="68" t="s">
        <v>1217</v>
      </c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s="36" customFormat="1" ht="18" customHeight="1" x14ac:dyDescent="0.25">
      <c r="A285" s="40" t="s">
        <v>746</v>
      </c>
      <c r="B285" s="68" t="s">
        <v>1221</v>
      </c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s="36" customFormat="1" ht="18" customHeight="1" x14ac:dyDescent="0.25">
      <c r="A286" s="40" t="s">
        <v>4</v>
      </c>
      <c r="B286" s="68" t="s">
        <v>1225</v>
      </c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s="36" customFormat="1" ht="18" customHeight="1" x14ac:dyDescent="0.25">
      <c r="A287" s="40" t="s">
        <v>15</v>
      </c>
      <c r="B287" s="68" t="s">
        <v>1227</v>
      </c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s="36" customFormat="1" ht="18" customHeight="1" x14ac:dyDescent="0.25">
      <c r="A288" s="40" t="s">
        <v>20</v>
      </c>
      <c r="B288" s="68" t="s">
        <v>1230</v>
      </c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4" s="36" customFormat="1" ht="18" customHeight="1" x14ac:dyDescent="0.25">
      <c r="A289" s="40" t="s">
        <v>5</v>
      </c>
      <c r="B289" s="68" t="s">
        <v>1231</v>
      </c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4" s="36" customFormat="1" ht="18" customHeight="1" x14ac:dyDescent="0.25">
      <c r="A290" s="40" t="s">
        <v>747</v>
      </c>
      <c r="B290" s="68" t="s">
        <v>0</v>
      </c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4" s="36" customFormat="1" ht="18" customHeight="1" x14ac:dyDescent="0.25">
      <c r="A291" s="40" t="s">
        <v>748</v>
      </c>
      <c r="B291" s="68" t="s">
        <v>1233</v>
      </c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4" s="36" customFormat="1" ht="18" customHeight="1" x14ac:dyDescent="0.25">
      <c r="A292" s="40" t="s">
        <v>9</v>
      </c>
      <c r="B292" s="68" t="s">
        <v>1237</v>
      </c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4" s="36" customFormat="1" ht="18" customHeight="1" x14ac:dyDescent="0.25">
      <c r="A293" s="40" t="s">
        <v>10</v>
      </c>
      <c r="B293" s="68" t="s">
        <v>1241</v>
      </c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4" s="36" customFormat="1" ht="18" customHeight="1" x14ac:dyDescent="0.25">
      <c r="A294" s="40" t="s">
        <v>749</v>
      </c>
      <c r="B294" s="68" t="s">
        <v>1245</v>
      </c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4" s="36" customFormat="1" ht="18" customHeight="1" x14ac:dyDescent="0.25">
      <c r="A295" s="40" t="s">
        <v>8</v>
      </c>
      <c r="B295" s="68" t="s">
        <v>1248</v>
      </c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4" s="36" customFormat="1" ht="18" customHeight="1" x14ac:dyDescent="0.25">
      <c r="A296" s="40" t="s">
        <v>18</v>
      </c>
      <c r="B296" s="68" t="s">
        <v>1251</v>
      </c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4" s="36" customFormat="1" ht="18" customHeight="1" x14ac:dyDescent="0.25">
      <c r="A297" s="40" t="s">
        <v>6</v>
      </c>
      <c r="B297" s="68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4" s="36" customFormat="1" ht="18" customHeight="1" x14ac:dyDescent="0.25">
      <c r="A298" s="42" t="s">
        <v>13</v>
      </c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338">
        <f>COUNTA(B256:B298)</f>
        <v>35</v>
      </c>
    </row>
    <row r="299" spans="1:14" ht="19.5" customHeight="1" x14ac:dyDescent="0.25">
      <c r="A299" s="60"/>
      <c r="B299" s="61" t="s">
        <v>265</v>
      </c>
      <c r="C299" s="62"/>
      <c r="D299" s="62"/>
      <c r="E299" s="62"/>
      <c r="F299" s="62"/>
      <c r="G299" s="62"/>
      <c r="H299" s="62"/>
      <c r="I299" s="62"/>
      <c r="J299" s="482" t="s">
        <v>452</v>
      </c>
      <c r="K299" s="482"/>
      <c r="L299" s="482"/>
      <c r="M299" s="62"/>
    </row>
    <row r="300" spans="1:14" s="36" customFormat="1" ht="15.75" customHeight="1" x14ac:dyDescent="0.25">
      <c r="A300" s="64"/>
      <c r="B300" s="65" t="s">
        <v>266</v>
      </c>
      <c r="C300" s="64"/>
      <c r="D300" s="64"/>
      <c r="E300" s="64"/>
      <c r="F300" s="64"/>
      <c r="G300" s="64"/>
      <c r="H300" s="66"/>
      <c r="I300" s="66"/>
      <c r="J300" s="66"/>
      <c r="K300" s="66"/>
      <c r="L300" s="66"/>
      <c r="M300" s="66"/>
    </row>
    <row r="301" spans="1:14" s="36" customFormat="1" ht="15.75" x14ac:dyDescent="0.25">
      <c r="A301" s="64"/>
      <c r="B301" s="64"/>
      <c r="C301" s="64"/>
      <c r="D301" s="64"/>
      <c r="E301" s="64"/>
      <c r="F301" s="64"/>
      <c r="G301" s="64"/>
      <c r="H301" s="66"/>
      <c r="I301" s="66"/>
      <c r="J301" s="66"/>
      <c r="K301" s="66"/>
      <c r="L301" s="66"/>
      <c r="M301" s="66"/>
    </row>
    <row r="302" spans="1:14" ht="15" customHeight="1" x14ac:dyDescent="0.2">
      <c r="A302" s="64"/>
      <c r="B302" s="64"/>
      <c r="C302" s="64"/>
      <c r="D302" s="64"/>
      <c r="E302" s="64"/>
      <c r="F302" s="64"/>
      <c r="G302" s="64"/>
      <c r="H302" s="62"/>
      <c r="I302" s="62"/>
      <c r="J302" s="62"/>
      <c r="K302" s="62"/>
      <c r="L302" s="62"/>
      <c r="M302" s="62"/>
    </row>
    <row r="303" spans="1:14" s="36" customFormat="1" ht="15.75" x14ac:dyDescent="0.25">
      <c r="A303" s="476" t="s">
        <v>239</v>
      </c>
      <c r="B303" s="476"/>
      <c r="C303" s="476"/>
      <c r="E303" s="477" t="s">
        <v>25</v>
      </c>
      <c r="F303" s="477"/>
      <c r="G303" s="477"/>
      <c r="H303" s="477"/>
      <c r="I303" s="477"/>
      <c r="J303" s="477"/>
      <c r="K303" s="477"/>
      <c r="L303" s="477"/>
      <c r="M303" s="477"/>
    </row>
    <row r="304" spans="1:14" s="36" customFormat="1" ht="16.5" customHeight="1" x14ac:dyDescent="0.25">
      <c r="A304" s="477" t="s">
        <v>26</v>
      </c>
      <c r="B304" s="477"/>
      <c r="C304" s="477"/>
      <c r="E304" s="478" t="s">
        <v>27</v>
      </c>
      <c r="F304" s="478"/>
      <c r="G304" s="478"/>
      <c r="H304" s="478"/>
      <c r="I304" s="478"/>
      <c r="J304" s="478"/>
      <c r="K304" s="478"/>
      <c r="L304" s="478"/>
      <c r="M304" s="478"/>
    </row>
    <row r="305" spans="1:24" s="36" customFormat="1" ht="27.75" customHeight="1" x14ac:dyDescent="0.3">
      <c r="A305" s="479" t="s">
        <v>454</v>
      </c>
      <c r="B305" s="479"/>
      <c r="C305" s="479"/>
      <c r="D305" s="479"/>
      <c r="E305" s="479"/>
      <c r="F305" s="479"/>
      <c r="G305" s="479"/>
      <c r="H305" s="479"/>
      <c r="I305" s="479"/>
      <c r="J305" s="479"/>
      <c r="K305" s="479"/>
      <c r="L305" s="479"/>
      <c r="M305" s="479"/>
    </row>
    <row r="306" spans="1:24" s="36" customFormat="1" ht="15.75" customHeight="1" x14ac:dyDescent="0.25">
      <c r="A306" s="480" t="s">
        <v>1771</v>
      </c>
      <c r="B306" s="480"/>
      <c r="C306" s="480"/>
      <c r="D306" s="480"/>
      <c r="E306" s="480"/>
      <c r="F306" s="480"/>
      <c r="G306" s="480"/>
      <c r="H306" s="480"/>
      <c r="I306" s="480"/>
      <c r="J306" s="480"/>
      <c r="K306" s="480"/>
      <c r="L306" s="480"/>
      <c r="M306" s="480"/>
      <c r="Q306" s="44"/>
    </row>
    <row r="307" spans="1:24" s="37" customFormat="1" ht="28.5" customHeight="1" x14ac:dyDescent="0.2">
      <c r="A307" s="45" t="s">
        <v>766</v>
      </c>
      <c r="B307" s="45" t="s">
        <v>29</v>
      </c>
      <c r="C307" s="45" t="s">
        <v>241</v>
      </c>
      <c r="D307" s="45" t="s">
        <v>244</v>
      </c>
      <c r="E307" s="45" t="s">
        <v>242</v>
      </c>
      <c r="F307" s="45" t="s">
        <v>240</v>
      </c>
      <c r="G307" s="45" t="s">
        <v>243</v>
      </c>
      <c r="H307" s="45" t="s">
        <v>246</v>
      </c>
      <c r="I307" s="45" t="s">
        <v>245</v>
      </c>
      <c r="J307" s="45" t="s">
        <v>248</v>
      </c>
      <c r="K307" s="45" t="s">
        <v>247</v>
      </c>
      <c r="L307" s="45"/>
      <c r="M307" s="45" t="s">
        <v>249</v>
      </c>
      <c r="N307" s="340" t="s">
        <v>250</v>
      </c>
      <c r="P307" s="46"/>
      <c r="Q307" s="46"/>
      <c r="R307" s="46"/>
      <c r="S307" s="46"/>
      <c r="T307" s="46"/>
      <c r="U307" s="46"/>
      <c r="V307" s="46"/>
      <c r="W307" s="46"/>
      <c r="X307" s="47" t="s">
        <v>245</v>
      </c>
    </row>
    <row r="308" spans="1:24" s="36" customFormat="1" ht="18" customHeight="1" x14ac:dyDescent="0.25">
      <c r="A308" s="38" t="s">
        <v>710</v>
      </c>
      <c r="B308" s="48" t="s">
        <v>2357</v>
      </c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</row>
    <row r="309" spans="1:24" s="36" customFormat="1" ht="18" customHeight="1" x14ac:dyDescent="0.25">
      <c r="A309" s="40" t="s">
        <v>712</v>
      </c>
      <c r="B309" s="50" t="s">
        <v>2358</v>
      </c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24" s="36" customFormat="1" ht="18" customHeight="1" x14ac:dyDescent="0.25">
      <c r="A310" s="40" t="s">
        <v>726</v>
      </c>
      <c r="B310" s="50" t="s">
        <v>2359</v>
      </c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24" s="36" customFormat="1" ht="18" customHeight="1" x14ac:dyDescent="0.25">
      <c r="A311" s="40" t="s">
        <v>728</v>
      </c>
      <c r="B311" s="50" t="s">
        <v>2360</v>
      </c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24" s="36" customFormat="1" ht="18" customHeight="1" x14ac:dyDescent="0.25">
      <c r="A312" s="40" t="s">
        <v>730</v>
      </c>
      <c r="B312" s="50" t="s">
        <v>2361</v>
      </c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24" s="36" customFormat="1" ht="18" customHeight="1" x14ac:dyDescent="0.25">
      <c r="A313" s="40" t="s">
        <v>732</v>
      </c>
      <c r="B313" s="50" t="s">
        <v>2362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24" s="36" customFormat="1" ht="18" customHeight="1" x14ac:dyDescent="0.25">
      <c r="A314" s="40" t="s">
        <v>734</v>
      </c>
      <c r="B314" s="50" t="s">
        <v>2363</v>
      </c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24" s="36" customFormat="1" ht="18" customHeight="1" x14ac:dyDescent="0.25">
      <c r="A315" s="40" t="s">
        <v>735</v>
      </c>
      <c r="B315" s="50" t="s">
        <v>1272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24" s="36" customFormat="1" ht="18" customHeight="1" x14ac:dyDescent="0.25">
      <c r="A316" s="40" t="s">
        <v>737</v>
      </c>
      <c r="B316" s="50" t="s">
        <v>1772</v>
      </c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24" s="36" customFormat="1" ht="18" customHeight="1" x14ac:dyDescent="0.25">
      <c r="A317" s="40" t="s">
        <v>2</v>
      </c>
      <c r="B317" s="50" t="s">
        <v>2364</v>
      </c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24" s="36" customFormat="1" ht="18" customHeight="1" x14ac:dyDescent="0.25">
      <c r="A318" s="40" t="s">
        <v>3</v>
      </c>
      <c r="B318" s="50" t="s">
        <v>2365</v>
      </c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24" s="36" customFormat="1" ht="18" customHeight="1" x14ac:dyDescent="0.25">
      <c r="A319" s="40" t="s">
        <v>11</v>
      </c>
      <c r="B319" s="50" t="s">
        <v>1281</v>
      </c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24" s="36" customFormat="1" ht="18" customHeight="1" x14ac:dyDescent="0.25">
      <c r="A320" s="40" t="s">
        <v>24</v>
      </c>
      <c r="B320" s="50" t="s">
        <v>381</v>
      </c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s="36" customFormat="1" ht="18" customHeight="1" x14ac:dyDescent="0.25">
      <c r="A321" s="40" t="s">
        <v>17</v>
      </c>
      <c r="B321" s="50" t="s">
        <v>585</v>
      </c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s="36" customFormat="1" ht="18" customHeight="1" x14ac:dyDescent="0.25">
      <c r="A322" s="40" t="s">
        <v>21</v>
      </c>
      <c r="B322" s="50" t="s">
        <v>2366</v>
      </c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s="36" customFormat="1" ht="18" customHeight="1" x14ac:dyDescent="0.25">
      <c r="A323" s="40" t="s">
        <v>743</v>
      </c>
      <c r="B323" s="50" t="s">
        <v>2368</v>
      </c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s="36" customFormat="1" ht="18" customHeight="1" x14ac:dyDescent="0.25">
      <c r="A324" s="40" t="s">
        <v>7</v>
      </c>
      <c r="B324" s="50" t="s">
        <v>2369</v>
      </c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s="36" customFormat="1" ht="18" customHeight="1" x14ac:dyDescent="0.25">
      <c r="A325" s="40" t="s">
        <v>744</v>
      </c>
      <c r="B325" s="50" t="s">
        <v>2370</v>
      </c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s="36" customFormat="1" ht="18" customHeight="1" x14ac:dyDescent="0.25">
      <c r="A326" s="40" t="s">
        <v>19</v>
      </c>
      <c r="B326" s="50" t="s">
        <v>2371</v>
      </c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s="36" customFormat="1" ht="18" customHeight="1" x14ac:dyDescent="0.25">
      <c r="A327" s="40" t="s">
        <v>12</v>
      </c>
      <c r="B327" s="50" t="s">
        <v>2372</v>
      </c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s="36" customFormat="1" ht="18" customHeight="1" x14ac:dyDescent="0.25">
      <c r="A328" s="40" t="s">
        <v>745</v>
      </c>
      <c r="B328" s="50" t="s">
        <v>1774</v>
      </c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s="36" customFormat="1" ht="18" customHeight="1" x14ac:dyDescent="0.25">
      <c r="A329" s="40" t="s">
        <v>16</v>
      </c>
      <c r="B329" s="50" t="s">
        <v>1776</v>
      </c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s="36" customFormat="1" ht="18" customHeight="1" x14ac:dyDescent="0.25">
      <c r="A330" s="40" t="s">
        <v>746</v>
      </c>
      <c r="B330" s="50" t="s">
        <v>294</v>
      </c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s="36" customFormat="1" ht="18" customHeight="1" x14ac:dyDescent="0.25">
      <c r="A331" s="40" t="s">
        <v>4</v>
      </c>
      <c r="B331" s="41" t="s">
        <v>145</v>
      </c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s="36" customFormat="1" ht="18" customHeight="1" x14ac:dyDescent="0.25">
      <c r="A332" s="40" t="s">
        <v>15</v>
      </c>
      <c r="B332" s="41" t="s">
        <v>2373</v>
      </c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s="36" customFormat="1" ht="18" customHeight="1" x14ac:dyDescent="0.25">
      <c r="A333" s="40" t="s">
        <v>20</v>
      </c>
      <c r="B333" s="41" t="s">
        <v>2374</v>
      </c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s="36" customFormat="1" ht="18" customHeight="1" x14ac:dyDescent="0.25">
      <c r="A334" s="40" t="s">
        <v>5</v>
      </c>
      <c r="B334" s="41" t="s">
        <v>2375</v>
      </c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s="36" customFormat="1" ht="18" customHeight="1" x14ac:dyDescent="0.25">
      <c r="A335" s="40" t="s">
        <v>747</v>
      </c>
      <c r="B335" s="41" t="s">
        <v>1579</v>
      </c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s="36" customFormat="1" ht="18" customHeight="1" x14ac:dyDescent="0.25">
      <c r="A336" s="40" t="s">
        <v>748</v>
      </c>
      <c r="B336" s="41" t="s">
        <v>1053</v>
      </c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24" s="36" customFormat="1" ht="18" customHeight="1" x14ac:dyDescent="0.25">
      <c r="A337" s="40" t="s">
        <v>9</v>
      </c>
      <c r="B337" s="41" t="s">
        <v>2376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24" s="36" customFormat="1" ht="18" customHeight="1" x14ac:dyDescent="0.25">
      <c r="A338" s="40" t="s">
        <v>10</v>
      </c>
      <c r="B338" s="41" t="s">
        <v>2377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24" s="36" customFormat="1" ht="18" customHeight="1" x14ac:dyDescent="0.25">
      <c r="A339" s="40" t="s">
        <v>749</v>
      </c>
      <c r="B339" s="41" t="s">
        <v>1584</v>
      </c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24" s="36" customFormat="1" ht="18" customHeight="1" x14ac:dyDescent="0.25">
      <c r="A340" s="40" t="s">
        <v>8</v>
      </c>
      <c r="B340" s="41" t="s">
        <v>2378</v>
      </c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24" s="36" customFormat="1" ht="18" customHeight="1" x14ac:dyDescent="0.25">
      <c r="A341" s="40" t="s">
        <v>18</v>
      </c>
      <c r="B341" s="41" t="s">
        <v>2379</v>
      </c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24" s="36" customFormat="1" ht="18" customHeight="1" x14ac:dyDescent="0.25">
      <c r="A342" s="40" t="s">
        <v>6</v>
      </c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24" s="36" customFormat="1" ht="18" customHeight="1" x14ac:dyDescent="0.25">
      <c r="A343" s="42" t="s">
        <v>13</v>
      </c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338">
        <f>COUNTA(B308:B343)</f>
        <v>34</v>
      </c>
    </row>
    <row r="344" spans="1:24" ht="19.5" customHeight="1" x14ac:dyDescent="0.25">
      <c r="A344" s="60"/>
      <c r="B344" s="61" t="s">
        <v>265</v>
      </c>
      <c r="C344" s="62"/>
      <c r="D344" s="62"/>
      <c r="E344" s="62"/>
      <c r="F344" s="62"/>
      <c r="G344" s="62"/>
      <c r="H344" s="62"/>
      <c r="I344" s="62"/>
      <c r="J344" s="482" t="s">
        <v>452</v>
      </c>
      <c r="K344" s="482"/>
      <c r="L344" s="482"/>
      <c r="M344" s="62"/>
    </row>
    <row r="345" spans="1:24" s="36" customFormat="1" ht="15.75" customHeight="1" x14ac:dyDescent="0.25">
      <c r="A345" s="64"/>
      <c r="B345" s="65" t="s">
        <v>266</v>
      </c>
      <c r="C345" s="64"/>
      <c r="D345" s="64"/>
      <c r="E345" s="64"/>
      <c r="F345" s="64"/>
      <c r="G345" s="64"/>
      <c r="H345" s="66"/>
      <c r="I345" s="66"/>
      <c r="J345" s="66"/>
      <c r="K345" s="66"/>
      <c r="L345" s="66"/>
      <c r="M345" s="66"/>
    </row>
    <row r="346" spans="1:24" s="36" customFormat="1" ht="15.75" x14ac:dyDescent="0.25">
      <c r="A346" s="64"/>
      <c r="B346" s="64"/>
      <c r="C346" s="64"/>
      <c r="D346" s="64"/>
      <c r="E346" s="64"/>
      <c r="F346" s="64"/>
      <c r="G346" s="64"/>
      <c r="H346" s="66"/>
      <c r="I346" s="66"/>
      <c r="J346" s="66"/>
      <c r="K346" s="66"/>
      <c r="L346" s="66"/>
      <c r="M346" s="66"/>
    </row>
    <row r="347" spans="1:24" ht="15" customHeight="1" x14ac:dyDescent="0.2">
      <c r="A347" s="64"/>
      <c r="B347" s="64"/>
      <c r="C347" s="64"/>
      <c r="D347" s="64"/>
      <c r="E347" s="64"/>
      <c r="F347" s="64"/>
      <c r="G347" s="64"/>
      <c r="H347" s="62"/>
      <c r="I347" s="62"/>
      <c r="J347" s="62"/>
      <c r="K347" s="62"/>
      <c r="L347" s="62"/>
      <c r="M347" s="62"/>
    </row>
    <row r="348" spans="1:24" s="36" customFormat="1" ht="15.75" x14ac:dyDescent="0.25">
      <c r="A348" s="476" t="s">
        <v>239</v>
      </c>
      <c r="B348" s="476"/>
      <c r="C348" s="476"/>
      <c r="E348" s="477" t="s">
        <v>25</v>
      </c>
      <c r="F348" s="477"/>
      <c r="G348" s="477"/>
      <c r="H348" s="477"/>
      <c r="I348" s="477"/>
      <c r="J348" s="477"/>
      <c r="K348" s="477"/>
      <c r="L348" s="477"/>
      <c r="M348" s="477"/>
    </row>
    <row r="349" spans="1:24" s="36" customFormat="1" ht="16.5" customHeight="1" x14ac:dyDescent="0.25">
      <c r="A349" s="477" t="s">
        <v>26</v>
      </c>
      <c r="B349" s="477"/>
      <c r="C349" s="477"/>
      <c r="E349" s="478" t="s">
        <v>27</v>
      </c>
      <c r="F349" s="478"/>
      <c r="G349" s="478"/>
      <c r="H349" s="478"/>
      <c r="I349" s="478"/>
      <c r="J349" s="478"/>
      <c r="K349" s="478"/>
      <c r="L349" s="478"/>
      <c r="M349" s="478"/>
    </row>
    <row r="350" spans="1:24" s="36" customFormat="1" ht="27.75" customHeight="1" x14ac:dyDescent="0.3">
      <c r="A350" s="479" t="s">
        <v>455</v>
      </c>
      <c r="B350" s="479"/>
      <c r="C350" s="479"/>
      <c r="D350" s="479"/>
      <c r="E350" s="479"/>
      <c r="F350" s="479"/>
      <c r="G350" s="479"/>
      <c r="H350" s="479"/>
      <c r="I350" s="479"/>
      <c r="J350" s="479"/>
      <c r="K350" s="479"/>
      <c r="L350" s="479"/>
      <c r="M350" s="479"/>
    </row>
    <row r="351" spans="1:24" s="36" customFormat="1" ht="15.75" customHeight="1" x14ac:dyDescent="0.25">
      <c r="A351" s="480" t="s">
        <v>1771</v>
      </c>
      <c r="B351" s="480"/>
      <c r="C351" s="480"/>
      <c r="D351" s="480"/>
      <c r="E351" s="480"/>
      <c r="F351" s="480"/>
      <c r="G351" s="480"/>
      <c r="H351" s="480"/>
      <c r="I351" s="480"/>
      <c r="J351" s="480"/>
      <c r="K351" s="480"/>
      <c r="L351" s="480"/>
      <c r="M351" s="480"/>
      <c r="Q351" s="44"/>
    </row>
    <row r="352" spans="1:24" s="37" customFormat="1" ht="28.5" customHeight="1" x14ac:dyDescent="0.2">
      <c r="A352" s="45" t="s">
        <v>766</v>
      </c>
      <c r="B352" s="45" t="s">
        <v>29</v>
      </c>
      <c r="C352" s="45" t="s">
        <v>114</v>
      </c>
      <c r="D352" s="45" t="s">
        <v>242</v>
      </c>
      <c r="E352" s="45" t="s">
        <v>113</v>
      </c>
      <c r="F352" s="45" t="s">
        <v>115</v>
      </c>
      <c r="G352" s="45" t="s">
        <v>246</v>
      </c>
      <c r="H352" s="45" t="s">
        <v>245</v>
      </c>
      <c r="I352" s="45" t="s">
        <v>248</v>
      </c>
      <c r="J352" s="45" t="s">
        <v>247</v>
      </c>
      <c r="K352" s="45"/>
      <c r="L352" s="45"/>
      <c r="M352" s="45" t="s">
        <v>249</v>
      </c>
      <c r="N352" s="340" t="s">
        <v>250</v>
      </c>
      <c r="P352" s="46"/>
      <c r="Q352" s="46"/>
      <c r="R352" s="46"/>
      <c r="S352" s="46"/>
      <c r="T352" s="46"/>
      <c r="U352" s="46"/>
      <c r="V352" s="46"/>
      <c r="W352" s="46"/>
      <c r="X352" s="47" t="s">
        <v>245</v>
      </c>
    </row>
    <row r="353" spans="1:13" s="36" customFormat="1" ht="18.95" customHeight="1" x14ac:dyDescent="0.25">
      <c r="A353" s="38" t="s">
        <v>710</v>
      </c>
      <c r="B353" s="48" t="s">
        <v>414</v>
      </c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</row>
    <row r="354" spans="1:13" s="36" customFormat="1" ht="18.95" customHeight="1" x14ac:dyDescent="0.25">
      <c r="A354" s="40" t="s">
        <v>712</v>
      </c>
      <c r="B354" s="50" t="s">
        <v>418</v>
      </c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s="36" customFormat="1" ht="18.95" customHeight="1" x14ac:dyDescent="0.25">
      <c r="A355" s="40" t="s">
        <v>726</v>
      </c>
      <c r="B355" s="50" t="s">
        <v>422</v>
      </c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s="36" customFormat="1" ht="18.95" customHeight="1" x14ac:dyDescent="0.25">
      <c r="A356" s="40" t="s">
        <v>728</v>
      </c>
      <c r="B356" s="50" t="s">
        <v>424</v>
      </c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s="36" customFormat="1" ht="18.95" customHeight="1" x14ac:dyDescent="0.25">
      <c r="A357" s="40" t="s">
        <v>730</v>
      </c>
      <c r="B357" s="50" t="s">
        <v>502</v>
      </c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s="36" customFormat="1" ht="18.95" customHeight="1" x14ac:dyDescent="0.25">
      <c r="A358" s="40" t="s">
        <v>732</v>
      </c>
      <c r="B358" s="50" t="s">
        <v>504</v>
      </c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s="36" customFormat="1" ht="18.95" customHeight="1" x14ac:dyDescent="0.25">
      <c r="A359" s="40" t="s">
        <v>734</v>
      </c>
      <c r="B359" s="50" t="s">
        <v>506</v>
      </c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s="36" customFormat="1" ht="18.95" customHeight="1" x14ac:dyDescent="0.25">
      <c r="A360" s="40" t="s">
        <v>735</v>
      </c>
      <c r="B360" s="50" t="s">
        <v>508</v>
      </c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s="36" customFormat="1" ht="18.95" customHeight="1" x14ac:dyDescent="0.25">
      <c r="A361" s="40" t="s">
        <v>737</v>
      </c>
      <c r="B361" s="50" t="s">
        <v>510</v>
      </c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s="36" customFormat="1" ht="18.95" customHeight="1" x14ac:dyDescent="0.25">
      <c r="A362" s="40" t="s">
        <v>2</v>
      </c>
      <c r="B362" s="50" t="s">
        <v>429</v>
      </c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s="36" customFormat="1" ht="18.95" customHeight="1" x14ac:dyDescent="0.25">
      <c r="A363" s="40" t="s">
        <v>3</v>
      </c>
      <c r="B363" s="50" t="s">
        <v>433</v>
      </c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s="36" customFormat="1" ht="18.95" customHeight="1" x14ac:dyDescent="0.25">
      <c r="A364" s="40" t="s">
        <v>11</v>
      </c>
      <c r="B364" s="50" t="s">
        <v>512</v>
      </c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s="36" customFormat="1" ht="18.95" customHeight="1" x14ac:dyDescent="0.25">
      <c r="A365" s="40" t="s">
        <v>24</v>
      </c>
      <c r="B365" s="50" t="s">
        <v>513</v>
      </c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s="36" customFormat="1" ht="18.95" customHeight="1" x14ac:dyDescent="0.25">
      <c r="A366" s="40" t="s">
        <v>17</v>
      </c>
      <c r="B366" s="50" t="s">
        <v>472</v>
      </c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s="36" customFormat="1" ht="18.95" customHeight="1" x14ac:dyDescent="0.25">
      <c r="A367" s="40" t="s">
        <v>21</v>
      </c>
      <c r="B367" s="50" t="s">
        <v>515</v>
      </c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s="36" customFormat="1" ht="18.95" customHeight="1" x14ac:dyDescent="0.25">
      <c r="A368" s="40" t="s">
        <v>743</v>
      </c>
      <c r="B368" s="50" t="s">
        <v>474</v>
      </c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s="36" customFormat="1" ht="18.95" customHeight="1" x14ac:dyDescent="0.25">
      <c r="A369" s="40" t="s">
        <v>7</v>
      </c>
      <c r="B369" s="50" t="s">
        <v>167</v>
      </c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s="36" customFormat="1" ht="18.95" customHeight="1" x14ac:dyDescent="0.25">
      <c r="A370" s="40" t="s">
        <v>744</v>
      </c>
      <c r="B370" s="50" t="s">
        <v>820</v>
      </c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s="36" customFormat="1" ht="18.95" customHeight="1" x14ac:dyDescent="0.25">
      <c r="A371" s="40" t="s">
        <v>19</v>
      </c>
      <c r="B371" s="50" t="s">
        <v>478</v>
      </c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s="36" customFormat="1" ht="18.95" customHeight="1" x14ac:dyDescent="0.25">
      <c r="A372" s="40" t="s">
        <v>12</v>
      </c>
      <c r="B372" s="50" t="s">
        <v>517</v>
      </c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s="36" customFormat="1" ht="18.95" customHeight="1" x14ac:dyDescent="0.25">
      <c r="A373" s="40" t="s">
        <v>745</v>
      </c>
      <c r="B373" s="68" t="s">
        <v>518</v>
      </c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s="36" customFormat="1" ht="18.95" customHeight="1" x14ac:dyDescent="0.25">
      <c r="A374" s="40" t="s">
        <v>16</v>
      </c>
      <c r="B374" s="50" t="s">
        <v>481</v>
      </c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s="36" customFormat="1" ht="18.95" customHeight="1" x14ac:dyDescent="0.25">
      <c r="A375" s="40" t="s">
        <v>746</v>
      </c>
      <c r="B375" s="50" t="s">
        <v>520</v>
      </c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s="36" customFormat="1" ht="18.95" customHeight="1" x14ac:dyDescent="0.25">
      <c r="A376" s="40" t="s">
        <v>4</v>
      </c>
      <c r="B376" s="50" t="s">
        <v>484</v>
      </c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s="36" customFormat="1" ht="18.95" customHeight="1" x14ac:dyDescent="0.25">
      <c r="A377" s="40" t="s">
        <v>15</v>
      </c>
      <c r="B377" s="50" t="s">
        <v>485</v>
      </c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s="36" customFormat="1" ht="18.95" customHeight="1" x14ac:dyDescent="0.25">
      <c r="A378" s="40" t="s">
        <v>20</v>
      </c>
      <c r="B378" s="50" t="s">
        <v>1329</v>
      </c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s="36" customFormat="1" ht="18.95" customHeight="1" x14ac:dyDescent="0.25">
      <c r="A379" s="40" t="s">
        <v>5</v>
      </c>
      <c r="B379" s="50" t="s">
        <v>523</v>
      </c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s="36" customFormat="1" ht="18.95" customHeight="1" x14ac:dyDescent="0.25">
      <c r="A380" s="40" t="s">
        <v>747</v>
      </c>
      <c r="B380" s="41" t="s">
        <v>489</v>
      </c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s="36" customFormat="1" ht="18.95" customHeight="1" x14ac:dyDescent="0.25">
      <c r="A381" s="40" t="s">
        <v>748</v>
      </c>
      <c r="B381" s="41" t="s">
        <v>492</v>
      </c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s="36" customFormat="1" ht="18.95" customHeight="1" x14ac:dyDescent="0.25">
      <c r="A382" s="40" t="s">
        <v>9</v>
      </c>
      <c r="B382" s="41" t="s">
        <v>86</v>
      </c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s="36" customFormat="1" ht="18.95" customHeight="1" x14ac:dyDescent="0.25">
      <c r="A383" s="40" t="s">
        <v>10</v>
      </c>
      <c r="B383" s="41" t="s">
        <v>496</v>
      </c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s="36" customFormat="1" ht="18.95" customHeight="1" x14ac:dyDescent="0.25">
      <c r="A384" s="40" t="s">
        <v>749</v>
      </c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24" s="36" customFormat="1" ht="18.95" customHeight="1" x14ac:dyDescent="0.25">
      <c r="A385" s="42" t="s">
        <v>8</v>
      </c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</row>
    <row r="386" spans="1:24" s="36" customFormat="1" ht="21.75" customHeight="1" x14ac:dyDescent="0.25">
      <c r="A386" s="64"/>
      <c r="B386" s="61" t="s">
        <v>265</v>
      </c>
      <c r="C386" s="64"/>
      <c r="D386" s="64"/>
      <c r="E386" s="64"/>
      <c r="F386" s="64"/>
      <c r="G386" s="64"/>
      <c r="H386" s="66"/>
      <c r="I386" s="66"/>
      <c r="J386" s="475" t="s">
        <v>452</v>
      </c>
      <c r="K386" s="475"/>
      <c r="L386" s="475"/>
      <c r="M386" s="66"/>
    </row>
    <row r="387" spans="1:24" s="36" customFormat="1" ht="15.75" x14ac:dyDescent="0.25">
      <c r="A387" s="64"/>
      <c r="B387" s="65" t="s">
        <v>266</v>
      </c>
      <c r="C387" s="64"/>
      <c r="D387" s="64"/>
      <c r="E387" s="64"/>
      <c r="F387" s="64"/>
      <c r="G387" s="64"/>
      <c r="H387" s="66"/>
      <c r="I387" s="66"/>
      <c r="J387" s="66"/>
      <c r="K387" s="66"/>
      <c r="L387" s="66"/>
      <c r="M387" s="66"/>
    </row>
    <row r="388" spans="1:24" s="36" customFormat="1" ht="15.75" x14ac:dyDescent="0.25">
      <c r="A388" s="64"/>
      <c r="B388" s="64"/>
      <c r="C388" s="64"/>
      <c r="D388" s="64"/>
      <c r="E388" s="64"/>
      <c r="F388" s="64"/>
      <c r="G388" s="64"/>
      <c r="H388" s="66"/>
      <c r="I388" s="66"/>
      <c r="J388" s="66"/>
      <c r="K388" s="66"/>
      <c r="L388" s="66"/>
      <c r="M388" s="66"/>
    </row>
    <row r="389" spans="1:24" ht="15" customHeight="1" x14ac:dyDescent="0.2">
      <c r="A389" s="64"/>
      <c r="B389" s="64"/>
      <c r="C389" s="64"/>
      <c r="D389" s="64"/>
      <c r="E389" s="64"/>
      <c r="F389" s="64"/>
      <c r="G389" s="64"/>
      <c r="H389" s="62"/>
      <c r="I389" s="62"/>
      <c r="J389" s="62"/>
      <c r="K389" s="62"/>
      <c r="L389" s="62"/>
      <c r="M389" s="62"/>
    </row>
    <row r="390" spans="1:24" ht="16.5" customHeight="1" x14ac:dyDescent="0.2">
      <c r="A390" s="64"/>
      <c r="B390" s="64"/>
      <c r="C390" s="64"/>
      <c r="D390" s="64"/>
      <c r="E390" s="64"/>
      <c r="F390" s="64"/>
      <c r="G390" s="64"/>
      <c r="H390" s="62"/>
      <c r="I390" s="62"/>
      <c r="J390" s="62"/>
      <c r="K390" s="62"/>
      <c r="L390" s="62"/>
      <c r="M390" s="62"/>
    </row>
    <row r="391" spans="1:24" s="36" customFormat="1" ht="15.75" x14ac:dyDescent="0.25">
      <c r="A391" s="476" t="s">
        <v>239</v>
      </c>
      <c r="B391" s="476"/>
      <c r="C391" s="476"/>
      <c r="E391" s="477" t="s">
        <v>25</v>
      </c>
      <c r="F391" s="477"/>
      <c r="G391" s="477"/>
      <c r="H391" s="477"/>
      <c r="I391" s="477"/>
      <c r="J391" s="477"/>
      <c r="K391" s="477"/>
      <c r="L391" s="477"/>
      <c r="M391" s="477"/>
    </row>
    <row r="392" spans="1:24" s="36" customFormat="1" ht="16.5" customHeight="1" x14ac:dyDescent="0.25">
      <c r="A392" s="477" t="s">
        <v>26</v>
      </c>
      <c r="B392" s="477"/>
      <c r="C392" s="477"/>
      <c r="E392" s="478" t="s">
        <v>27</v>
      </c>
      <c r="F392" s="478"/>
      <c r="G392" s="478"/>
      <c r="H392" s="478"/>
      <c r="I392" s="478"/>
      <c r="J392" s="478"/>
      <c r="K392" s="478"/>
      <c r="L392" s="478"/>
      <c r="M392" s="478"/>
    </row>
    <row r="393" spans="1:24" s="36" customFormat="1" ht="27.75" customHeight="1" x14ac:dyDescent="0.3">
      <c r="A393" s="479" t="s">
        <v>456</v>
      </c>
      <c r="B393" s="479"/>
      <c r="C393" s="479"/>
      <c r="D393" s="479"/>
      <c r="E393" s="479"/>
      <c r="F393" s="479"/>
      <c r="G393" s="479"/>
      <c r="H393" s="479"/>
      <c r="I393" s="479"/>
      <c r="J393" s="479"/>
      <c r="K393" s="479"/>
      <c r="L393" s="479"/>
      <c r="M393" s="479"/>
    </row>
    <row r="394" spans="1:24" s="36" customFormat="1" ht="15.75" customHeight="1" x14ac:dyDescent="0.25">
      <c r="A394" s="480" t="s">
        <v>1771</v>
      </c>
      <c r="B394" s="480"/>
      <c r="C394" s="480"/>
      <c r="D394" s="480"/>
      <c r="E394" s="480"/>
      <c r="F394" s="480"/>
      <c r="G394" s="480"/>
      <c r="H394" s="480"/>
      <c r="I394" s="480"/>
      <c r="J394" s="480"/>
      <c r="K394" s="480"/>
      <c r="L394" s="480"/>
      <c r="M394" s="480"/>
      <c r="Q394" s="44"/>
    </row>
    <row r="395" spans="1:24" s="37" customFormat="1" ht="28.5" customHeight="1" x14ac:dyDescent="0.2">
      <c r="A395" s="45" t="s">
        <v>766</v>
      </c>
      <c r="B395" s="45" t="s">
        <v>29</v>
      </c>
      <c r="C395" s="45" t="s">
        <v>241</v>
      </c>
      <c r="D395" s="45" t="s">
        <v>244</v>
      </c>
      <c r="E395" s="45" t="s">
        <v>242</v>
      </c>
      <c r="F395" s="45" t="s">
        <v>240</v>
      </c>
      <c r="G395" s="45" t="s">
        <v>243</v>
      </c>
      <c r="H395" s="45" t="s">
        <v>804</v>
      </c>
      <c r="I395" s="45" t="s">
        <v>246</v>
      </c>
      <c r="J395" s="45" t="s">
        <v>245</v>
      </c>
      <c r="K395" s="45" t="s">
        <v>248</v>
      </c>
      <c r="L395" s="45" t="s">
        <v>247</v>
      </c>
      <c r="M395" s="45" t="s">
        <v>249</v>
      </c>
      <c r="N395" s="340" t="s">
        <v>250</v>
      </c>
      <c r="P395" s="46"/>
      <c r="Q395" s="46"/>
      <c r="R395" s="46"/>
      <c r="S395" s="46"/>
      <c r="T395" s="46"/>
      <c r="U395" s="46"/>
      <c r="V395" s="46"/>
      <c r="W395" s="46"/>
      <c r="X395" s="47" t="s">
        <v>245</v>
      </c>
    </row>
    <row r="396" spans="1:24" s="36" customFormat="1" ht="18.95" customHeight="1" x14ac:dyDescent="0.25">
      <c r="A396" s="38" t="s">
        <v>710</v>
      </c>
      <c r="B396" s="48" t="s">
        <v>525</v>
      </c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</row>
    <row r="397" spans="1:24" s="36" customFormat="1" ht="18.95" customHeight="1" x14ac:dyDescent="0.25">
      <c r="A397" s="40" t="s">
        <v>712</v>
      </c>
      <c r="B397" s="50" t="s">
        <v>527</v>
      </c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24" s="36" customFormat="1" ht="18.95" customHeight="1" x14ac:dyDescent="0.25">
      <c r="A398" s="40" t="s">
        <v>726</v>
      </c>
      <c r="B398" s="50" t="s">
        <v>562</v>
      </c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24" s="36" customFormat="1" ht="18.95" customHeight="1" x14ac:dyDescent="0.25">
      <c r="A399" s="40" t="s">
        <v>728</v>
      </c>
      <c r="B399" s="50" t="s">
        <v>529</v>
      </c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24" s="36" customFormat="1" ht="18.95" customHeight="1" x14ac:dyDescent="0.25">
      <c r="A400" s="40" t="s">
        <v>730</v>
      </c>
      <c r="B400" s="50" t="s">
        <v>532</v>
      </c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s="36" customFormat="1" ht="18.95" customHeight="1" x14ac:dyDescent="0.25">
      <c r="A401" s="40" t="s">
        <v>732</v>
      </c>
      <c r="B401" s="50" t="s">
        <v>534</v>
      </c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s="36" customFormat="1" ht="18.95" customHeight="1" x14ac:dyDescent="0.25">
      <c r="A402" s="40" t="s">
        <v>734</v>
      </c>
      <c r="B402" s="50" t="s">
        <v>535</v>
      </c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s="36" customFormat="1" ht="18.95" customHeight="1" x14ac:dyDescent="0.25">
      <c r="A403" s="40" t="s">
        <v>735</v>
      </c>
      <c r="B403" s="50" t="s">
        <v>537</v>
      </c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s="36" customFormat="1" ht="18.95" customHeight="1" x14ac:dyDescent="0.25">
      <c r="A404" s="40" t="s">
        <v>737</v>
      </c>
      <c r="B404" s="50" t="s">
        <v>579</v>
      </c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s="36" customFormat="1" ht="18.95" customHeight="1" x14ac:dyDescent="0.25">
      <c r="A405" s="40" t="s">
        <v>2</v>
      </c>
      <c r="B405" s="50" t="s">
        <v>539</v>
      </c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s="36" customFormat="1" ht="18.95" customHeight="1" x14ac:dyDescent="0.25">
      <c r="A406" s="40" t="s">
        <v>3</v>
      </c>
      <c r="B406" s="50" t="s">
        <v>541</v>
      </c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s="36" customFormat="1" ht="18.95" customHeight="1" x14ac:dyDescent="0.25">
      <c r="A407" s="40" t="s">
        <v>11</v>
      </c>
      <c r="B407" s="50" t="s">
        <v>865</v>
      </c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s="36" customFormat="1" ht="18.95" customHeight="1" x14ac:dyDescent="0.25">
      <c r="A408" s="40" t="s">
        <v>24</v>
      </c>
      <c r="B408" s="50" t="s">
        <v>544</v>
      </c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s="36" customFormat="1" ht="18.95" customHeight="1" x14ac:dyDescent="0.25">
      <c r="A409" s="40" t="s">
        <v>17</v>
      </c>
      <c r="B409" s="50" t="s">
        <v>547</v>
      </c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s="36" customFormat="1" ht="18.95" customHeight="1" x14ac:dyDescent="0.25">
      <c r="A410" s="40" t="s">
        <v>21</v>
      </c>
      <c r="B410" s="50" t="s">
        <v>588</v>
      </c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s="36" customFormat="1" ht="18.95" customHeight="1" x14ac:dyDescent="0.25">
      <c r="A411" s="40" t="s">
        <v>743</v>
      </c>
      <c r="B411" s="50" t="s">
        <v>599</v>
      </c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s="36" customFormat="1" ht="18.95" customHeight="1" x14ac:dyDescent="0.25">
      <c r="A412" s="40" t="s">
        <v>7</v>
      </c>
      <c r="B412" s="50" t="s">
        <v>469</v>
      </c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s="36" customFormat="1" ht="18.95" customHeight="1" x14ac:dyDescent="0.25">
      <c r="A413" s="40" t="s">
        <v>744</v>
      </c>
      <c r="B413" s="50" t="s">
        <v>605</v>
      </c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s="36" customFormat="1" ht="18.95" customHeight="1" x14ac:dyDescent="0.25">
      <c r="A414" s="40" t="s">
        <v>19</v>
      </c>
      <c r="B414" s="50" t="s">
        <v>609</v>
      </c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s="36" customFormat="1" ht="18.95" customHeight="1" x14ac:dyDescent="0.25">
      <c r="A415" s="40" t="s">
        <v>12</v>
      </c>
      <c r="B415" s="50" t="s">
        <v>612</v>
      </c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s="36" customFormat="1" ht="18.95" customHeight="1" x14ac:dyDescent="0.25">
      <c r="A416" s="40" t="s">
        <v>745</v>
      </c>
      <c r="B416" s="50" t="s">
        <v>550</v>
      </c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s="36" customFormat="1" ht="18.95" customHeight="1" x14ac:dyDescent="0.25">
      <c r="A417" s="40" t="s">
        <v>16</v>
      </c>
      <c r="B417" s="50" t="s">
        <v>321</v>
      </c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s="36" customFormat="1" ht="18.95" customHeight="1" x14ac:dyDescent="0.25">
      <c r="A418" s="40" t="s">
        <v>746</v>
      </c>
      <c r="B418" s="50" t="s">
        <v>553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s="36" customFormat="1" ht="18.95" customHeight="1" x14ac:dyDescent="0.25">
      <c r="A419" s="40" t="s">
        <v>4</v>
      </c>
      <c r="B419" s="50" t="s">
        <v>618</v>
      </c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s="36" customFormat="1" ht="18.95" customHeight="1" x14ac:dyDescent="0.25">
      <c r="A420" s="40" t="s">
        <v>15</v>
      </c>
      <c r="B420" s="50" t="s">
        <v>624</v>
      </c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s="36" customFormat="1" ht="18.95" customHeight="1" x14ac:dyDescent="0.25">
      <c r="A421" s="40" t="s">
        <v>20</v>
      </c>
      <c r="B421" s="41" t="s">
        <v>877</v>
      </c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s="36" customFormat="1" ht="18.95" customHeight="1" x14ac:dyDescent="0.25">
      <c r="A422" s="40" t="s">
        <v>5</v>
      </c>
      <c r="B422" s="41" t="s">
        <v>320</v>
      </c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s="36" customFormat="1" ht="18.95" customHeight="1" x14ac:dyDescent="0.25">
      <c r="A423" s="40" t="s">
        <v>747</v>
      </c>
      <c r="B423" s="41" t="s">
        <v>556</v>
      </c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s="36" customFormat="1" ht="18.95" customHeight="1" x14ac:dyDescent="0.25">
      <c r="A424" s="40" t="s">
        <v>748</v>
      </c>
      <c r="B424" s="41" t="s">
        <v>558</v>
      </c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s="36" customFormat="1" ht="18.95" customHeight="1" x14ac:dyDescent="0.25">
      <c r="A425" s="40" t="s">
        <v>9</v>
      </c>
      <c r="B425" s="41" t="s">
        <v>635</v>
      </c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s="36" customFormat="1" ht="18.95" customHeight="1" x14ac:dyDescent="0.25">
      <c r="A426" s="40" t="s">
        <v>10</v>
      </c>
      <c r="B426" s="41" t="s">
        <v>638</v>
      </c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s="36" customFormat="1" ht="18.95" customHeight="1" x14ac:dyDescent="0.25">
      <c r="A427" s="40" t="s">
        <v>749</v>
      </c>
      <c r="B427" s="41" t="s">
        <v>560</v>
      </c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s="36" customFormat="1" ht="18.95" customHeight="1" x14ac:dyDescent="0.25">
      <c r="A428" s="40" t="s">
        <v>8</v>
      </c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s="36" customFormat="1" ht="18.95" customHeight="1" x14ac:dyDescent="0.25">
      <c r="A429" s="42" t="s">
        <v>18</v>
      </c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</row>
    <row r="430" spans="1:13" ht="19.5" customHeight="1" x14ac:dyDescent="0.25">
      <c r="A430" s="60"/>
      <c r="B430" s="61" t="s">
        <v>265</v>
      </c>
      <c r="C430" s="62"/>
      <c r="D430" s="62"/>
      <c r="E430" s="62"/>
      <c r="F430" s="62"/>
      <c r="G430" s="62"/>
      <c r="H430" s="62"/>
      <c r="I430" s="62"/>
      <c r="J430" s="475" t="s">
        <v>452</v>
      </c>
      <c r="K430" s="475"/>
      <c r="L430" s="475"/>
      <c r="M430" s="62"/>
    </row>
    <row r="431" spans="1:13" s="36" customFormat="1" ht="15.75" customHeight="1" x14ac:dyDescent="0.25">
      <c r="A431" s="64"/>
      <c r="B431" s="65" t="s">
        <v>266</v>
      </c>
      <c r="C431" s="64"/>
      <c r="D431" s="64"/>
      <c r="E431" s="64"/>
      <c r="F431" s="64"/>
      <c r="G431" s="64"/>
      <c r="H431" s="66"/>
      <c r="I431" s="66"/>
      <c r="J431" s="66"/>
      <c r="K431" s="66"/>
      <c r="L431" s="66"/>
      <c r="M431" s="66"/>
    </row>
    <row r="432" spans="1:13" s="36" customFormat="1" ht="15.75" x14ac:dyDescent="0.25">
      <c r="A432" s="64"/>
      <c r="B432" s="64"/>
      <c r="C432" s="64"/>
      <c r="D432" s="64"/>
      <c r="E432" s="64"/>
      <c r="F432" s="64"/>
      <c r="G432" s="64"/>
      <c r="H432" s="66"/>
      <c r="I432" s="66"/>
      <c r="J432" s="66"/>
      <c r="K432" s="66"/>
      <c r="L432" s="66"/>
      <c r="M432" s="66"/>
    </row>
    <row r="433" spans="1:24" ht="15" customHeight="1" x14ac:dyDescent="0.2">
      <c r="A433" s="64"/>
      <c r="B433" s="64"/>
      <c r="C433" s="64"/>
      <c r="D433" s="64"/>
      <c r="E433" s="64"/>
      <c r="F433" s="64"/>
      <c r="G433" s="64"/>
      <c r="H433" s="62"/>
      <c r="I433" s="62"/>
      <c r="J433" s="62"/>
      <c r="K433" s="62"/>
      <c r="L433" s="62"/>
      <c r="M433" s="62"/>
    </row>
    <row r="434" spans="1:24" s="36" customFormat="1" ht="15.75" x14ac:dyDescent="0.25">
      <c r="A434" s="476" t="s">
        <v>239</v>
      </c>
      <c r="B434" s="476"/>
      <c r="C434" s="476"/>
      <c r="E434" s="477" t="s">
        <v>25</v>
      </c>
      <c r="F434" s="477"/>
      <c r="G434" s="477"/>
      <c r="H434" s="477"/>
      <c r="I434" s="477"/>
      <c r="J434" s="477"/>
      <c r="K434" s="477"/>
      <c r="L434" s="477"/>
      <c r="M434" s="477"/>
    </row>
    <row r="435" spans="1:24" s="36" customFormat="1" ht="16.5" customHeight="1" x14ac:dyDescent="0.25">
      <c r="A435" s="477" t="s">
        <v>26</v>
      </c>
      <c r="B435" s="477"/>
      <c r="C435" s="477"/>
      <c r="E435" s="478" t="s">
        <v>27</v>
      </c>
      <c r="F435" s="478"/>
      <c r="G435" s="478"/>
      <c r="H435" s="478"/>
      <c r="I435" s="478"/>
      <c r="J435" s="478"/>
      <c r="K435" s="478"/>
      <c r="L435" s="478"/>
      <c r="M435" s="478"/>
    </row>
    <row r="436" spans="1:24" s="36" customFormat="1" ht="27.75" customHeight="1" x14ac:dyDescent="0.3">
      <c r="A436" s="479" t="s">
        <v>457</v>
      </c>
      <c r="B436" s="479"/>
      <c r="C436" s="479"/>
      <c r="D436" s="479"/>
      <c r="E436" s="479"/>
      <c r="F436" s="479"/>
      <c r="G436" s="479"/>
      <c r="H436" s="479"/>
      <c r="I436" s="479"/>
      <c r="J436" s="479"/>
      <c r="K436" s="479"/>
      <c r="L436" s="479"/>
      <c r="M436" s="479"/>
    </row>
    <row r="437" spans="1:24" s="36" customFormat="1" ht="15.75" customHeight="1" x14ac:dyDescent="0.25">
      <c r="A437" s="480" t="s">
        <v>1771</v>
      </c>
      <c r="B437" s="480"/>
      <c r="C437" s="480"/>
      <c r="D437" s="480"/>
      <c r="E437" s="480"/>
      <c r="F437" s="480"/>
      <c r="G437" s="480"/>
      <c r="H437" s="480"/>
      <c r="I437" s="480"/>
      <c r="J437" s="480"/>
      <c r="K437" s="480"/>
      <c r="L437" s="480"/>
      <c r="M437" s="480"/>
      <c r="Q437" s="44"/>
    </row>
    <row r="438" spans="1:24" s="37" customFormat="1" ht="28.5" customHeight="1" x14ac:dyDescent="0.2">
      <c r="A438" s="45" t="s">
        <v>766</v>
      </c>
      <c r="B438" s="45" t="s">
        <v>29</v>
      </c>
      <c r="C438" s="45" t="s">
        <v>241</v>
      </c>
      <c r="D438" s="45" t="s">
        <v>244</v>
      </c>
      <c r="E438" s="45" t="s">
        <v>242</v>
      </c>
      <c r="F438" s="45" t="s">
        <v>240</v>
      </c>
      <c r="G438" s="45" t="s">
        <v>243</v>
      </c>
      <c r="H438" s="45" t="s">
        <v>804</v>
      </c>
      <c r="I438" s="45" t="s">
        <v>246</v>
      </c>
      <c r="J438" s="45" t="s">
        <v>245</v>
      </c>
      <c r="K438" s="45" t="s">
        <v>248</v>
      </c>
      <c r="L438" s="45" t="s">
        <v>247</v>
      </c>
      <c r="M438" s="45" t="s">
        <v>249</v>
      </c>
      <c r="N438" s="340" t="s">
        <v>250</v>
      </c>
      <c r="P438" s="46"/>
      <c r="Q438" s="46"/>
      <c r="R438" s="46"/>
      <c r="S438" s="46"/>
      <c r="T438" s="46"/>
      <c r="U438" s="46"/>
      <c r="V438" s="46"/>
      <c r="W438" s="46"/>
      <c r="X438" s="47" t="s">
        <v>245</v>
      </c>
    </row>
    <row r="439" spans="1:24" s="36" customFormat="1" ht="18" customHeight="1" x14ac:dyDescent="0.25">
      <c r="A439" s="38" t="s">
        <v>710</v>
      </c>
      <c r="B439" s="48" t="s">
        <v>642</v>
      </c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</row>
    <row r="440" spans="1:24" s="36" customFormat="1" ht="18" customHeight="1" x14ac:dyDescent="0.25">
      <c r="A440" s="40" t="s">
        <v>712</v>
      </c>
      <c r="B440" s="50" t="s">
        <v>569</v>
      </c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24" s="36" customFormat="1" ht="18" customHeight="1" x14ac:dyDescent="0.25">
      <c r="A441" s="40" t="s">
        <v>726</v>
      </c>
      <c r="B441" s="50" t="s">
        <v>653</v>
      </c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24" s="36" customFormat="1" ht="18" customHeight="1" x14ac:dyDescent="0.25">
      <c r="A442" s="40" t="s">
        <v>728</v>
      </c>
      <c r="B442" s="50" t="s">
        <v>646</v>
      </c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24" s="36" customFormat="1" ht="18" customHeight="1" x14ac:dyDescent="0.25">
      <c r="A443" s="40" t="s">
        <v>730</v>
      </c>
      <c r="B443" s="50" t="s">
        <v>649</v>
      </c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24" s="36" customFormat="1" ht="18" customHeight="1" x14ac:dyDescent="0.25">
      <c r="A444" s="40" t="s">
        <v>732</v>
      </c>
      <c r="B444" s="50" t="s">
        <v>572</v>
      </c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24" s="36" customFormat="1" ht="18" customHeight="1" x14ac:dyDescent="0.25">
      <c r="A445" s="40" t="s">
        <v>734</v>
      </c>
      <c r="B445" s="50" t="s">
        <v>654</v>
      </c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24" s="36" customFormat="1" ht="18" customHeight="1" x14ac:dyDescent="0.25">
      <c r="A446" s="40" t="s">
        <v>735</v>
      </c>
      <c r="B446" s="50" t="s">
        <v>656</v>
      </c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24" s="36" customFormat="1" ht="18" customHeight="1" x14ac:dyDescent="0.25">
      <c r="A447" s="40" t="s">
        <v>737</v>
      </c>
      <c r="B447" s="50" t="s">
        <v>910</v>
      </c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24" s="36" customFormat="1" ht="18" customHeight="1" x14ac:dyDescent="0.25">
      <c r="A448" s="40" t="s">
        <v>2</v>
      </c>
      <c r="B448" s="50" t="s">
        <v>909</v>
      </c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s="36" customFormat="1" ht="18" customHeight="1" x14ac:dyDescent="0.25">
      <c r="A449" s="40" t="s">
        <v>3</v>
      </c>
      <c r="B449" s="50" t="s">
        <v>585</v>
      </c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s="36" customFormat="1" ht="18" customHeight="1" x14ac:dyDescent="0.25">
      <c r="A450" s="40" t="s">
        <v>11</v>
      </c>
      <c r="B450" s="50" t="s">
        <v>1330</v>
      </c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s="36" customFormat="1" ht="18" customHeight="1" x14ac:dyDescent="0.25">
      <c r="A451" s="40" t="s">
        <v>24</v>
      </c>
      <c r="B451" s="50" t="s">
        <v>663</v>
      </c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s="36" customFormat="1" ht="18" customHeight="1" x14ac:dyDescent="0.25">
      <c r="A452" s="40" t="s">
        <v>17</v>
      </c>
      <c r="B452" s="50" t="s">
        <v>594</v>
      </c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s="36" customFormat="1" ht="18" customHeight="1" x14ac:dyDescent="0.25">
      <c r="A453" s="40" t="s">
        <v>21</v>
      </c>
      <c r="B453" s="50" t="s">
        <v>349</v>
      </c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s="36" customFormat="1" ht="18" customHeight="1" x14ac:dyDescent="0.25">
      <c r="A454" s="40" t="s">
        <v>743</v>
      </c>
      <c r="B454" s="50" t="s">
        <v>665</v>
      </c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s="36" customFormat="1" ht="18" customHeight="1" x14ac:dyDescent="0.25">
      <c r="A455" s="40" t="s">
        <v>7</v>
      </c>
      <c r="B455" s="50" t="s">
        <v>602</v>
      </c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s="36" customFormat="1" ht="18" customHeight="1" x14ac:dyDescent="0.25">
      <c r="A456" s="40" t="s">
        <v>744</v>
      </c>
      <c r="B456" s="50" t="s">
        <v>667</v>
      </c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s="36" customFormat="1" ht="18" customHeight="1" x14ac:dyDescent="0.25">
      <c r="A457" s="40" t="s">
        <v>19</v>
      </c>
      <c r="B457" s="50" t="s">
        <v>607</v>
      </c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s="36" customFormat="1" ht="18" customHeight="1" x14ac:dyDescent="0.25">
      <c r="A458" s="40" t="s">
        <v>12</v>
      </c>
      <c r="B458" s="50" t="s">
        <v>672</v>
      </c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s="36" customFormat="1" ht="18" customHeight="1" x14ac:dyDescent="0.25">
      <c r="A459" s="40" t="s">
        <v>745</v>
      </c>
      <c r="B459" s="50" t="s">
        <v>615</v>
      </c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s="36" customFormat="1" ht="18" customHeight="1" x14ac:dyDescent="0.25">
      <c r="A460" s="40" t="s">
        <v>16</v>
      </c>
      <c r="B460" s="50" t="s">
        <v>621</v>
      </c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s="36" customFormat="1" ht="18" customHeight="1" x14ac:dyDescent="0.25">
      <c r="A461" s="40" t="s">
        <v>746</v>
      </c>
      <c r="B461" s="50" t="s">
        <v>676</v>
      </c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s="36" customFormat="1" ht="18" customHeight="1" x14ac:dyDescent="0.25">
      <c r="A462" s="40" t="s">
        <v>4</v>
      </c>
      <c r="B462" s="50" t="s">
        <v>674</v>
      </c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s="36" customFormat="1" ht="18" customHeight="1" x14ac:dyDescent="0.25">
      <c r="A463" s="40" t="s">
        <v>15</v>
      </c>
      <c r="B463" s="50" t="s">
        <v>626</v>
      </c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s="36" customFormat="1" ht="18" customHeight="1" x14ac:dyDescent="0.25">
      <c r="A464" s="40" t="s">
        <v>20</v>
      </c>
      <c r="B464" s="50" t="s">
        <v>677</v>
      </c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4" s="36" customFormat="1" ht="18" customHeight="1" x14ac:dyDescent="0.25">
      <c r="A465" s="40" t="s">
        <v>5</v>
      </c>
      <c r="B465" s="41" t="s">
        <v>697</v>
      </c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4" s="36" customFormat="1" ht="18" customHeight="1" x14ac:dyDescent="0.25">
      <c r="A466" s="40" t="s">
        <v>747</v>
      </c>
      <c r="B466" s="41" t="s">
        <v>679</v>
      </c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4" s="36" customFormat="1" ht="18" customHeight="1" x14ac:dyDescent="0.25">
      <c r="A467" s="40" t="s">
        <v>748</v>
      </c>
      <c r="B467" s="41" t="s">
        <v>629</v>
      </c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4" s="36" customFormat="1" ht="18" customHeight="1" x14ac:dyDescent="0.25">
      <c r="A468" s="40" t="s">
        <v>9</v>
      </c>
      <c r="B468" s="41" t="s">
        <v>681</v>
      </c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4" s="36" customFormat="1" ht="18" customHeight="1" x14ac:dyDescent="0.25">
      <c r="A469" s="40" t="s">
        <v>10</v>
      </c>
      <c r="B469" s="41" t="s">
        <v>1778</v>
      </c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4" s="36" customFormat="1" ht="18" customHeight="1" x14ac:dyDescent="0.25">
      <c r="A470" s="40" t="s">
        <v>749</v>
      </c>
      <c r="B470" s="41" t="s">
        <v>470</v>
      </c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4" s="36" customFormat="1" ht="18" customHeight="1" x14ac:dyDescent="0.25">
      <c r="A471" s="40" t="s">
        <v>8</v>
      </c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4" s="36" customFormat="1" ht="18" customHeight="1" x14ac:dyDescent="0.25">
      <c r="A472" s="40" t="s">
        <v>18</v>
      </c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4" s="36" customFormat="1" ht="18" customHeight="1" x14ac:dyDescent="0.25">
      <c r="A473" s="42" t="s">
        <v>6</v>
      </c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338">
        <f>COUNTA(B439:B473)</f>
        <v>32</v>
      </c>
    </row>
    <row r="474" spans="1:14" ht="19.5" customHeight="1" x14ac:dyDescent="0.25">
      <c r="A474" s="60"/>
      <c r="B474" s="61" t="s">
        <v>265</v>
      </c>
      <c r="C474" s="62"/>
      <c r="D474" s="62"/>
      <c r="E474" s="62"/>
      <c r="F474" s="62"/>
      <c r="G474" s="62"/>
      <c r="H474" s="62"/>
      <c r="I474" s="62"/>
      <c r="J474" s="482" t="s">
        <v>452</v>
      </c>
      <c r="K474" s="482"/>
      <c r="L474" s="482"/>
      <c r="M474" s="62"/>
    </row>
    <row r="475" spans="1:14" s="36" customFormat="1" ht="15.75" customHeight="1" x14ac:dyDescent="0.25">
      <c r="A475" s="64"/>
      <c r="B475" s="65" t="s">
        <v>266</v>
      </c>
      <c r="C475" s="64"/>
      <c r="D475" s="64"/>
      <c r="E475" s="64"/>
      <c r="F475" s="64"/>
      <c r="G475" s="64"/>
      <c r="H475" s="66"/>
      <c r="I475" s="66"/>
      <c r="J475" s="66"/>
      <c r="K475" s="66"/>
      <c r="L475" s="66"/>
      <c r="M475" s="66"/>
    </row>
    <row r="476" spans="1:14" s="36" customFormat="1" ht="15.75" x14ac:dyDescent="0.25">
      <c r="A476" s="64"/>
      <c r="B476" s="64"/>
      <c r="C476" s="64"/>
      <c r="D476" s="64"/>
      <c r="E476" s="64"/>
      <c r="F476" s="64"/>
      <c r="G476" s="64"/>
      <c r="H476" s="66"/>
      <c r="I476" s="66"/>
      <c r="J476" s="66"/>
      <c r="K476" s="66"/>
      <c r="L476" s="66"/>
      <c r="M476" s="66"/>
    </row>
    <row r="477" spans="1:14" ht="15" customHeight="1" x14ac:dyDescent="0.2">
      <c r="A477" s="64"/>
      <c r="B477" s="64"/>
      <c r="C477" s="64"/>
      <c r="D477" s="64"/>
      <c r="E477" s="64"/>
      <c r="F477" s="64"/>
      <c r="G477" s="64"/>
      <c r="H477" s="62"/>
      <c r="I477" s="62"/>
      <c r="J477" s="62"/>
      <c r="K477" s="62"/>
      <c r="L477" s="62"/>
      <c r="M477" s="62"/>
    </row>
    <row r="478" spans="1:14" ht="16.5" customHeight="1" x14ac:dyDescent="0.2">
      <c r="A478" s="64"/>
      <c r="B478" s="64"/>
      <c r="C478" s="64"/>
      <c r="D478" s="64"/>
      <c r="E478" s="64"/>
      <c r="F478" s="64"/>
      <c r="G478" s="64"/>
      <c r="H478" s="62"/>
      <c r="I478" s="62"/>
      <c r="J478" s="62"/>
      <c r="K478" s="62"/>
      <c r="L478" s="62"/>
      <c r="M478" s="62"/>
    </row>
    <row r="479" spans="1:14" s="36" customFormat="1" ht="15.75" x14ac:dyDescent="0.25">
      <c r="A479" s="476" t="s">
        <v>239</v>
      </c>
      <c r="B479" s="476"/>
      <c r="C479" s="476"/>
      <c r="E479" s="477" t="s">
        <v>25</v>
      </c>
      <c r="F479" s="477"/>
      <c r="G479" s="477"/>
      <c r="H479" s="477"/>
      <c r="I479" s="477"/>
      <c r="J479" s="477"/>
      <c r="K479" s="477"/>
      <c r="L479" s="477"/>
      <c r="M479" s="477"/>
    </row>
    <row r="480" spans="1:14" s="36" customFormat="1" ht="16.5" customHeight="1" x14ac:dyDescent="0.25">
      <c r="A480" s="477" t="s">
        <v>26</v>
      </c>
      <c r="B480" s="477"/>
      <c r="C480" s="477"/>
      <c r="E480" s="478" t="s">
        <v>27</v>
      </c>
      <c r="F480" s="478"/>
      <c r="G480" s="478"/>
      <c r="H480" s="478"/>
      <c r="I480" s="478"/>
      <c r="J480" s="478"/>
      <c r="K480" s="478"/>
      <c r="L480" s="478"/>
      <c r="M480" s="478"/>
    </row>
    <row r="481" spans="1:24" s="36" customFormat="1" ht="27.75" customHeight="1" x14ac:dyDescent="0.3">
      <c r="A481" s="479" t="s">
        <v>458</v>
      </c>
      <c r="B481" s="479"/>
      <c r="C481" s="479"/>
      <c r="D481" s="479"/>
      <c r="E481" s="479"/>
      <c r="F481" s="479"/>
      <c r="G481" s="479"/>
      <c r="H481" s="479"/>
      <c r="I481" s="479"/>
      <c r="J481" s="479"/>
      <c r="K481" s="479"/>
      <c r="L481" s="479"/>
      <c r="M481" s="479"/>
    </row>
    <row r="482" spans="1:24" s="36" customFormat="1" ht="15.75" customHeight="1" x14ac:dyDescent="0.25">
      <c r="A482" s="480" t="s">
        <v>1771</v>
      </c>
      <c r="B482" s="480"/>
      <c r="C482" s="480"/>
      <c r="D482" s="480"/>
      <c r="E482" s="480"/>
      <c r="F482" s="480"/>
      <c r="G482" s="480"/>
      <c r="H482" s="480"/>
      <c r="I482" s="480"/>
      <c r="J482" s="480"/>
      <c r="K482" s="480"/>
      <c r="L482" s="480"/>
      <c r="M482" s="480"/>
      <c r="Q482" s="44"/>
    </row>
    <row r="483" spans="1:24" s="37" customFormat="1" ht="28.5" customHeight="1" x14ac:dyDescent="0.2">
      <c r="A483" s="45" t="s">
        <v>766</v>
      </c>
      <c r="B483" s="45" t="s">
        <v>29</v>
      </c>
      <c r="C483" s="45" t="s">
        <v>114</v>
      </c>
      <c r="D483" s="45" t="s">
        <v>242</v>
      </c>
      <c r="E483" s="45" t="s">
        <v>113</v>
      </c>
      <c r="F483" s="45" t="s">
        <v>115</v>
      </c>
      <c r="G483" s="45" t="s">
        <v>246</v>
      </c>
      <c r="H483" s="45" t="s">
        <v>245</v>
      </c>
      <c r="I483" s="45" t="s">
        <v>248</v>
      </c>
      <c r="J483" s="45" t="s">
        <v>247</v>
      </c>
      <c r="K483" s="45"/>
      <c r="L483" s="45"/>
      <c r="M483" s="45" t="s">
        <v>249</v>
      </c>
      <c r="N483" s="37" t="s">
        <v>250</v>
      </c>
      <c r="P483" s="46"/>
      <c r="Q483" s="46"/>
      <c r="R483" s="46"/>
      <c r="S483" s="46"/>
      <c r="T483" s="46"/>
      <c r="U483" s="46"/>
      <c r="V483" s="46"/>
      <c r="W483" s="46"/>
      <c r="X483" s="47" t="s">
        <v>245</v>
      </c>
    </row>
    <row r="484" spans="1:24" s="36" customFormat="1" ht="18.95" customHeight="1" x14ac:dyDescent="0.25">
      <c r="A484" s="38" t="s">
        <v>710</v>
      </c>
      <c r="B484" s="48" t="s">
        <v>377</v>
      </c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</row>
    <row r="485" spans="1:24" s="36" customFormat="1" ht="18.95" customHeight="1" x14ac:dyDescent="0.25">
      <c r="A485" s="40" t="s">
        <v>712</v>
      </c>
      <c r="B485" s="50" t="s">
        <v>378</v>
      </c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24" s="36" customFormat="1" ht="18.95" customHeight="1" x14ac:dyDescent="0.25">
      <c r="A486" s="40" t="s">
        <v>726</v>
      </c>
      <c r="B486" s="50" t="s">
        <v>1331</v>
      </c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24" s="36" customFormat="1" ht="18.95" customHeight="1" x14ac:dyDescent="0.25">
      <c r="A487" s="40" t="s">
        <v>728</v>
      </c>
      <c r="B487" s="50" t="s">
        <v>379</v>
      </c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24" s="36" customFormat="1" ht="18.95" customHeight="1" x14ac:dyDescent="0.25">
      <c r="A488" s="40" t="s">
        <v>730</v>
      </c>
      <c r="B488" s="50" t="s">
        <v>380</v>
      </c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24" s="36" customFormat="1" ht="18.95" customHeight="1" x14ac:dyDescent="0.25">
      <c r="A489" s="40" t="s">
        <v>732</v>
      </c>
      <c r="B489" s="50" t="s">
        <v>381</v>
      </c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24" s="36" customFormat="1" ht="18.95" customHeight="1" x14ac:dyDescent="0.25">
      <c r="A490" s="40" t="s">
        <v>734</v>
      </c>
      <c r="B490" s="50" t="s">
        <v>402</v>
      </c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24" s="36" customFormat="1" ht="18.95" customHeight="1" x14ac:dyDescent="0.25">
      <c r="A491" s="40" t="s">
        <v>735</v>
      </c>
      <c r="B491" s="50" t="s">
        <v>288</v>
      </c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24" s="36" customFormat="1" ht="18.95" customHeight="1" x14ac:dyDescent="0.25">
      <c r="A492" s="40" t="s">
        <v>737</v>
      </c>
      <c r="B492" s="50" t="s">
        <v>383</v>
      </c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24" s="36" customFormat="1" ht="18.95" customHeight="1" x14ac:dyDescent="0.25">
      <c r="A493" s="40" t="s">
        <v>2</v>
      </c>
      <c r="B493" s="50" t="s">
        <v>384</v>
      </c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24" s="36" customFormat="1" ht="18.95" customHeight="1" x14ac:dyDescent="0.25">
      <c r="A494" s="40" t="s">
        <v>3</v>
      </c>
      <c r="B494" s="50" t="s">
        <v>385</v>
      </c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24" s="36" customFormat="1" ht="18.95" customHeight="1" x14ac:dyDescent="0.25">
      <c r="A495" s="40" t="s">
        <v>11</v>
      </c>
      <c r="B495" s="50" t="s">
        <v>386</v>
      </c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24" s="36" customFormat="1" ht="18.95" customHeight="1" x14ac:dyDescent="0.25">
      <c r="A496" s="40" t="s">
        <v>24</v>
      </c>
      <c r="B496" s="50" t="s">
        <v>289</v>
      </c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s="36" customFormat="1" ht="18.95" customHeight="1" x14ac:dyDescent="0.25">
      <c r="A497" s="40" t="s">
        <v>17</v>
      </c>
      <c r="B497" s="50" t="s">
        <v>388</v>
      </c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s="36" customFormat="1" ht="18.95" customHeight="1" x14ac:dyDescent="0.25">
      <c r="A498" s="40" t="s">
        <v>21</v>
      </c>
      <c r="B498" s="50" t="s">
        <v>390</v>
      </c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s="36" customFormat="1" ht="18.95" customHeight="1" x14ac:dyDescent="0.25">
      <c r="A499" s="40" t="s">
        <v>743</v>
      </c>
      <c r="B499" s="50" t="s">
        <v>293</v>
      </c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s="36" customFormat="1" ht="18.95" customHeight="1" x14ac:dyDescent="0.25">
      <c r="A500" s="40" t="s">
        <v>7</v>
      </c>
      <c r="B500" s="50" t="s">
        <v>391</v>
      </c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  <row r="501" spans="1:13" s="36" customFormat="1" ht="18.95" customHeight="1" x14ac:dyDescent="0.25">
      <c r="A501" s="40" t="s">
        <v>744</v>
      </c>
      <c r="B501" s="50" t="s">
        <v>294</v>
      </c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</row>
    <row r="502" spans="1:13" s="36" customFormat="1" ht="18.95" customHeight="1" x14ac:dyDescent="0.25">
      <c r="A502" s="40" t="s">
        <v>19</v>
      </c>
      <c r="B502" s="50" t="s">
        <v>1332</v>
      </c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</row>
    <row r="503" spans="1:13" s="36" customFormat="1" ht="18.95" customHeight="1" x14ac:dyDescent="0.25">
      <c r="A503" s="40" t="s">
        <v>12</v>
      </c>
      <c r="B503" s="50" t="s">
        <v>394</v>
      </c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</row>
    <row r="504" spans="1:13" s="36" customFormat="1" ht="18.95" customHeight="1" x14ac:dyDescent="0.25">
      <c r="A504" s="40" t="s">
        <v>745</v>
      </c>
      <c r="B504" s="50" t="s">
        <v>47</v>
      </c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</row>
    <row r="505" spans="1:13" s="36" customFormat="1" ht="18.95" customHeight="1" x14ac:dyDescent="0.25">
      <c r="A505" s="40" t="s">
        <v>16</v>
      </c>
      <c r="B505" s="50" t="s">
        <v>1333</v>
      </c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</row>
    <row r="506" spans="1:13" s="36" customFormat="1" ht="18.95" customHeight="1" x14ac:dyDescent="0.25">
      <c r="A506" s="40" t="s">
        <v>746</v>
      </c>
      <c r="B506" s="50" t="s">
        <v>395</v>
      </c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</row>
    <row r="507" spans="1:13" s="36" customFormat="1" ht="18.95" customHeight="1" x14ac:dyDescent="0.25">
      <c r="A507" s="40" t="s">
        <v>4</v>
      </c>
      <c r="B507" s="41" t="s">
        <v>125</v>
      </c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</row>
    <row r="508" spans="1:13" s="36" customFormat="1" ht="18.95" customHeight="1" x14ac:dyDescent="0.25">
      <c r="A508" s="40" t="s">
        <v>15</v>
      </c>
      <c r="B508" s="41" t="s">
        <v>396</v>
      </c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</row>
    <row r="509" spans="1:13" s="36" customFormat="1" ht="18.95" customHeight="1" x14ac:dyDescent="0.25">
      <c r="A509" s="40" t="s">
        <v>20</v>
      </c>
      <c r="B509" s="41" t="s">
        <v>126</v>
      </c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</row>
    <row r="510" spans="1:13" s="36" customFormat="1" ht="18.95" customHeight="1" x14ac:dyDescent="0.25">
      <c r="A510" s="40" t="s">
        <v>5</v>
      </c>
      <c r="B510" s="41" t="s">
        <v>127</v>
      </c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</row>
    <row r="511" spans="1:13" s="36" customFormat="1" ht="18.95" customHeight="1" x14ac:dyDescent="0.25">
      <c r="A511" s="40" t="s">
        <v>747</v>
      </c>
      <c r="B511" s="41" t="s">
        <v>397</v>
      </c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</row>
    <row r="512" spans="1:13" s="36" customFormat="1" ht="18.95" customHeight="1" x14ac:dyDescent="0.25">
      <c r="A512" s="40" t="s">
        <v>748</v>
      </c>
      <c r="B512" s="41" t="s">
        <v>130</v>
      </c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</row>
    <row r="513" spans="1:24" s="36" customFormat="1" ht="18.95" customHeight="1" x14ac:dyDescent="0.25">
      <c r="A513" s="40" t="s">
        <v>9</v>
      </c>
      <c r="B513" s="41" t="s">
        <v>398</v>
      </c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</row>
    <row r="514" spans="1:24" s="36" customFormat="1" ht="18.95" customHeight="1" x14ac:dyDescent="0.25">
      <c r="A514" s="40" t="s">
        <v>10</v>
      </c>
      <c r="B514" s="41" t="s">
        <v>131</v>
      </c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</row>
    <row r="515" spans="1:24" s="36" customFormat="1" ht="18.95" customHeight="1" x14ac:dyDescent="0.25">
      <c r="A515" s="40" t="s">
        <v>749</v>
      </c>
      <c r="B515" s="204" t="s">
        <v>399</v>
      </c>
      <c r="C515" s="204"/>
      <c r="D515" s="204"/>
      <c r="E515" s="204"/>
      <c r="F515" s="204"/>
      <c r="G515" s="204"/>
      <c r="H515" s="204"/>
      <c r="I515" s="204"/>
      <c r="J515" s="204"/>
      <c r="K515" s="204"/>
      <c r="L515" s="204"/>
      <c r="M515" s="204"/>
    </row>
    <row r="516" spans="1:24" s="36" customFormat="1" ht="18.95" customHeight="1" x14ac:dyDescent="0.25">
      <c r="A516" s="42" t="s">
        <v>8</v>
      </c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59">
        <f>COUNTA(B484:B516)</f>
        <v>32</v>
      </c>
    </row>
    <row r="517" spans="1:24" ht="19.5" customHeight="1" x14ac:dyDescent="0.25">
      <c r="A517" s="60"/>
      <c r="B517" s="61" t="s">
        <v>265</v>
      </c>
      <c r="C517" s="62"/>
      <c r="D517" s="62"/>
      <c r="E517" s="62"/>
      <c r="F517" s="62"/>
      <c r="G517" s="62"/>
      <c r="H517" s="62"/>
      <c r="I517" s="62"/>
      <c r="J517" s="482" t="s">
        <v>452</v>
      </c>
      <c r="K517" s="482"/>
      <c r="L517" s="482"/>
      <c r="M517" s="62"/>
    </row>
    <row r="518" spans="1:24" s="36" customFormat="1" ht="15.75" customHeight="1" x14ac:dyDescent="0.25">
      <c r="A518" s="64"/>
      <c r="B518" s="65" t="s">
        <v>266</v>
      </c>
      <c r="C518" s="64"/>
      <c r="D518" s="64"/>
      <c r="E518" s="64"/>
      <c r="F518" s="64"/>
      <c r="G518" s="64"/>
      <c r="H518" s="66"/>
      <c r="I518" s="66"/>
      <c r="J518" s="66"/>
      <c r="K518" s="66"/>
      <c r="L518" s="66"/>
      <c r="M518" s="66"/>
    </row>
    <row r="519" spans="1:24" s="36" customFormat="1" ht="15.75" x14ac:dyDescent="0.25">
      <c r="A519" s="64"/>
      <c r="B519" s="64"/>
      <c r="C519" s="64"/>
      <c r="D519" s="64"/>
      <c r="E519" s="64"/>
      <c r="F519" s="64"/>
      <c r="G519" s="64"/>
      <c r="H519" s="66"/>
      <c r="I519" s="66"/>
      <c r="J519" s="66"/>
      <c r="K519" s="66"/>
      <c r="L519" s="66"/>
      <c r="M519" s="66"/>
    </row>
    <row r="520" spans="1:24" ht="15" customHeight="1" x14ac:dyDescent="0.2">
      <c r="A520" s="64"/>
      <c r="B520" s="64"/>
      <c r="C520" s="64"/>
      <c r="D520" s="64"/>
      <c r="E520" s="64"/>
      <c r="F520" s="64"/>
      <c r="G520" s="64"/>
      <c r="H520" s="62"/>
      <c r="I520" s="62"/>
      <c r="J520" s="62"/>
      <c r="K520" s="62"/>
      <c r="L520" s="62"/>
      <c r="M520" s="62"/>
    </row>
    <row r="521" spans="1:24" ht="16.5" customHeight="1" x14ac:dyDescent="0.2">
      <c r="A521" s="64"/>
      <c r="B521" s="64"/>
      <c r="C521" s="64"/>
      <c r="D521" s="64"/>
      <c r="E521" s="64"/>
      <c r="F521" s="64"/>
      <c r="G521" s="64"/>
      <c r="H521" s="62"/>
      <c r="I521" s="62"/>
      <c r="J521" s="62"/>
      <c r="K521" s="62"/>
      <c r="L521" s="62"/>
      <c r="M521" s="62"/>
    </row>
    <row r="522" spans="1:24" s="36" customFormat="1" ht="15.75" x14ac:dyDescent="0.25">
      <c r="A522" s="476" t="s">
        <v>239</v>
      </c>
      <c r="B522" s="476"/>
      <c r="C522" s="476"/>
      <c r="E522" s="477" t="s">
        <v>25</v>
      </c>
      <c r="F522" s="477"/>
      <c r="G522" s="477"/>
      <c r="H522" s="477"/>
      <c r="I522" s="477"/>
      <c r="J522" s="477"/>
      <c r="K522" s="477"/>
      <c r="L522" s="477"/>
      <c r="M522" s="477"/>
    </row>
    <row r="523" spans="1:24" s="36" customFormat="1" ht="16.5" customHeight="1" x14ac:dyDescent="0.25">
      <c r="A523" s="477" t="s">
        <v>26</v>
      </c>
      <c r="B523" s="477"/>
      <c r="C523" s="477"/>
      <c r="E523" s="478" t="s">
        <v>27</v>
      </c>
      <c r="F523" s="478"/>
      <c r="G523" s="478"/>
      <c r="H523" s="478"/>
      <c r="I523" s="478"/>
      <c r="J523" s="478"/>
      <c r="K523" s="478"/>
      <c r="L523" s="478"/>
      <c r="M523" s="478"/>
    </row>
    <row r="524" spans="1:24" s="36" customFormat="1" ht="27.75" customHeight="1" x14ac:dyDescent="0.3">
      <c r="A524" s="479" t="s">
        <v>459</v>
      </c>
      <c r="B524" s="479"/>
      <c r="C524" s="479"/>
      <c r="D524" s="479"/>
      <c r="E524" s="479"/>
      <c r="F524" s="479"/>
      <c r="G524" s="479"/>
      <c r="H524" s="479"/>
      <c r="I524" s="479"/>
      <c r="J524" s="479"/>
      <c r="K524" s="479"/>
      <c r="L524" s="479"/>
      <c r="M524" s="479"/>
    </row>
    <row r="525" spans="1:24" s="36" customFormat="1" ht="15.75" customHeight="1" x14ac:dyDescent="0.25">
      <c r="A525" s="480" t="s">
        <v>1771</v>
      </c>
      <c r="B525" s="480"/>
      <c r="C525" s="480"/>
      <c r="D525" s="480"/>
      <c r="E525" s="480"/>
      <c r="F525" s="480"/>
      <c r="G525" s="480"/>
      <c r="H525" s="480"/>
      <c r="I525" s="480"/>
      <c r="J525" s="480"/>
      <c r="K525" s="480"/>
      <c r="L525" s="480"/>
      <c r="M525" s="480"/>
      <c r="Q525" s="44"/>
    </row>
    <row r="526" spans="1:24" s="37" customFormat="1" ht="28.5" customHeight="1" x14ac:dyDescent="0.2">
      <c r="A526" s="45" t="s">
        <v>766</v>
      </c>
      <c r="B526" s="45" t="s">
        <v>29</v>
      </c>
      <c r="C526" s="45" t="s">
        <v>241</v>
      </c>
      <c r="D526" s="45" t="s">
        <v>244</v>
      </c>
      <c r="E526" s="45" t="s">
        <v>242</v>
      </c>
      <c r="F526" s="45" t="s">
        <v>240</v>
      </c>
      <c r="G526" s="45" t="s">
        <v>243</v>
      </c>
      <c r="H526" s="45" t="s">
        <v>804</v>
      </c>
      <c r="I526" s="45" t="s">
        <v>246</v>
      </c>
      <c r="J526" s="45" t="s">
        <v>245</v>
      </c>
      <c r="K526" s="45" t="s">
        <v>248</v>
      </c>
      <c r="L526" s="45" t="s">
        <v>247</v>
      </c>
      <c r="M526" s="45" t="s">
        <v>249</v>
      </c>
      <c r="N526" s="37" t="s">
        <v>250</v>
      </c>
      <c r="P526" s="46"/>
      <c r="Q526" s="46"/>
      <c r="R526" s="46"/>
      <c r="S526" s="46"/>
      <c r="T526" s="46"/>
      <c r="U526" s="46"/>
      <c r="V526" s="46"/>
      <c r="W526" s="46"/>
      <c r="X526" s="47" t="s">
        <v>245</v>
      </c>
    </row>
    <row r="527" spans="1:24" s="36" customFormat="1" ht="17.100000000000001" customHeight="1" x14ac:dyDescent="0.25">
      <c r="A527" s="38" t="s">
        <v>710</v>
      </c>
      <c r="B527" s="48" t="s">
        <v>298</v>
      </c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</row>
    <row r="528" spans="1:24" s="36" customFormat="1" ht="17.100000000000001" customHeight="1" x14ac:dyDescent="0.25">
      <c r="A528" s="40" t="s">
        <v>712</v>
      </c>
      <c r="B528" s="50" t="s">
        <v>137</v>
      </c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</row>
    <row r="529" spans="1:13" s="36" customFormat="1" ht="17.100000000000001" customHeight="1" x14ac:dyDescent="0.25">
      <c r="A529" s="40" t="s">
        <v>726</v>
      </c>
      <c r="B529" s="50" t="s">
        <v>140</v>
      </c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</row>
    <row r="530" spans="1:13" s="36" customFormat="1" ht="17.100000000000001" customHeight="1" x14ac:dyDescent="0.25">
      <c r="A530" s="40" t="s">
        <v>728</v>
      </c>
      <c r="B530" s="50" t="s">
        <v>141</v>
      </c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</row>
    <row r="531" spans="1:13" s="36" customFormat="1" ht="17.100000000000001" customHeight="1" x14ac:dyDescent="0.25">
      <c r="A531" s="40" t="s">
        <v>730</v>
      </c>
      <c r="B531" s="50" t="s">
        <v>142</v>
      </c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</row>
    <row r="532" spans="1:13" s="36" customFormat="1" ht="17.100000000000001" customHeight="1" x14ac:dyDescent="0.25">
      <c r="A532" s="40" t="s">
        <v>732</v>
      </c>
      <c r="B532" s="50" t="s">
        <v>1780</v>
      </c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</row>
    <row r="533" spans="1:13" s="36" customFormat="1" ht="17.100000000000001" customHeight="1" x14ac:dyDescent="0.25">
      <c r="A533" s="40" t="s">
        <v>734</v>
      </c>
      <c r="B533" s="50" t="s">
        <v>144</v>
      </c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</row>
    <row r="534" spans="1:13" s="36" customFormat="1" ht="17.100000000000001" customHeight="1" x14ac:dyDescent="0.25">
      <c r="A534" s="40" t="s">
        <v>735</v>
      </c>
      <c r="B534" s="50" t="s">
        <v>146</v>
      </c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</row>
    <row r="535" spans="1:13" s="36" customFormat="1" ht="17.100000000000001" customHeight="1" x14ac:dyDescent="0.25">
      <c r="A535" s="40" t="s">
        <v>737</v>
      </c>
      <c r="B535" s="50" t="s">
        <v>147</v>
      </c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</row>
    <row r="536" spans="1:13" s="36" customFormat="1" ht="17.100000000000001" customHeight="1" x14ac:dyDescent="0.25">
      <c r="A536" s="40" t="s">
        <v>2</v>
      </c>
      <c r="B536" s="50" t="s">
        <v>148</v>
      </c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</row>
    <row r="537" spans="1:13" s="36" customFormat="1" ht="17.100000000000001" customHeight="1" x14ac:dyDescent="0.25">
      <c r="A537" s="40" t="s">
        <v>3</v>
      </c>
      <c r="B537" s="50" t="s">
        <v>149</v>
      </c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</row>
    <row r="538" spans="1:13" s="36" customFormat="1" ht="17.100000000000001" customHeight="1" x14ac:dyDescent="0.25">
      <c r="A538" s="40" t="s">
        <v>11</v>
      </c>
      <c r="B538" s="50" t="s">
        <v>151</v>
      </c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</row>
    <row r="539" spans="1:13" s="36" customFormat="1" ht="17.100000000000001" customHeight="1" x14ac:dyDescent="0.25">
      <c r="A539" s="40" t="s">
        <v>24</v>
      </c>
      <c r="B539" s="50" t="s">
        <v>686</v>
      </c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</row>
    <row r="540" spans="1:13" s="36" customFormat="1" ht="17.100000000000001" customHeight="1" x14ac:dyDescent="0.25">
      <c r="A540" s="40" t="s">
        <v>17</v>
      </c>
      <c r="B540" s="50" t="s">
        <v>299</v>
      </c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</row>
    <row r="541" spans="1:13" s="36" customFormat="1" ht="17.100000000000001" customHeight="1" x14ac:dyDescent="0.25">
      <c r="A541" s="40" t="s">
        <v>21</v>
      </c>
      <c r="B541" s="50" t="s">
        <v>152</v>
      </c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</row>
    <row r="542" spans="1:13" s="36" customFormat="1" ht="17.100000000000001" customHeight="1" x14ac:dyDescent="0.25">
      <c r="A542" s="40" t="s">
        <v>743</v>
      </c>
      <c r="B542" s="50" t="s">
        <v>153</v>
      </c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</row>
    <row r="543" spans="1:13" s="36" customFormat="1" ht="17.100000000000001" customHeight="1" x14ac:dyDescent="0.25">
      <c r="A543" s="40" t="s">
        <v>7</v>
      </c>
      <c r="B543" s="50" t="s">
        <v>154</v>
      </c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</row>
    <row r="544" spans="1:13" s="36" customFormat="1" ht="17.100000000000001" customHeight="1" x14ac:dyDescent="0.25">
      <c r="A544" s="40" t="s">
        <v>744</v>
      </c>
      <c r="B544" s="50" t="s">
        <v>156</v>
      </c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</row>
    <row r="545" spans="1:13" s="36" customFormat="1" ht="17.100000000000001" customHeight="1" x14ac:dyDescent="0.25">
      <c r="A545" s="40" t="s">
        <v>19</v>
      </c>
      <c r="B545" s="50" t="s">
        <v>158</v>
      </c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</row>
    <row r="546" spans="1:13" s="36" customFormat="1" ht="17.100000000000001" customHeight="1" x14ac:dyDescent="0.25">
      <c r="A546" s="40" t="s">
        <v>12</v>
      </c>
      <c r="B546" s="50" t="s">
        <v>203</v>
      </c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</row>
    <row r="547" spans="1:13" s="36" customFormat="1" ht="17.100000000000001" customHeight="1" x14ac:dyDescent="0.25">
      <c r="A547" s="40" t="s">
        <v>745</v>
      </c>
      <c r="B547" s="50" t="s">
        <v>164</v>
      </c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</row>
    <row r="548" spans="1:13" s="36" customFormat="1" ht="17.100000000000001" customHeight="1" x14ac:dyDescent="0.25">
      <c r="A548" s="40" t="s">
        <v>16</v>
      </c>
      <c r="B548" s="50" t="s">
        <v>1781</v>
      </c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</row>
    <row r="549" spans="1:13" s="36" customFormat="1" ht="17.100000000000001" customHeight="1" x14ac:dyDescent="0.25">
      <c r="A549" s="40" t="s">
        <v>746</v>
      </c>
      <c r="B549" s="50" t="s">
        <v>318</v>
      </c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</row>
    <row r="550" spans="1:13" s="36" customFormat="1" ht="17.100000000000001" customHeight="1" x14ac:dyDescent="0.25">
      <c r="A550" s="40" t="s">
        <v>4</v>
      </c>
      <c r="B550" s="50" t="s">
        <v>168</v>
      </c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</row>
    <row r="551" spans="1:13" s="36" customFormat="1" ht="17.100000000000001" customHeight="1" x14ac:dyDescent="0.25">
      <c r="A551" s="40" t="s">
        <v>15</v>
      </c>
      <c r="B551" s="50" t="s">
        <v>319</v>
      </c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</row>
    <row r="552" spans="1:13" s="36" customFormat="1" ht="17.100000000000001" customHeight="1" x14ac:dyDescent="0.25">
      <c r="A552" s="40" t="s">
        <v>20</v>
      </c>
      <c r="B552" s="50" t="s">
        <v>169</v>
      </c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</row>
    <row r="553" spans="1:13" s="36" customFormat="1" ht="17.100000000000001" customHeight="1" x14ac:dyDescent="0.25">
      <c r="A553" s="40" t="s">
        <v>5</v>
      </c>
      <c r="B553" s="50" t="s">
        <v>688</v>
      </c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</row>
    <row r="554" spans="1:13" s="36" customFormat="1" ht="17.100000000000001" customHeight="1" x14ac:dyDescent="0.25">
      <c r="A554" s="40" t="s">
        <v>747</v>
      </c>
      <c r="B554" s="50" t="s">
        <v>323</v>
      </c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</row>
    <row r="555" spans="1:13" s="36" customFormat="1" ht="17.100000000000001" customHeight="1" x14ac:dyDescent="0.25">
      <c r="A555" s="40" t="s">
        <v>748</v>
      </c>
      <c r="B555" s="50" t="s">
        <v>172</v>
      </c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</row>
    <row r="556" spans="1:13" s="36" customFormat="1" ht="17.100000000000001" customHeight="1" x14ac:dyDescent="0.25">
      <c r="A556" s="40" t="s">
        <v>9</v>
      </c>
      <c r="B556" s="50" t="s">
        <v>324</v>
      </c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</row>
    <row r="557" spans="1:13" s="36" customFormat="1" ht="17.100000000000001" customHeight="1" x14ac:dyDescent="0.25">
      <c r="A557" s="40" t="s">
        <v>10</v>
      </c>
      <c r="B557" s="50" t="s">
        <v>173</v>
      </c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s="36" customFormat="1" ht="17.100000000000001" customHeight="1" x14ac:dyDescent="0.25">
      <c r="A558" s="40" t="s">
        <v>749</v>
      </c>
      <c r="B558" s="50" t="s">
        <v>174</v>
      </c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</row>
    <row r="559" spans="1:13" s="36" customFormat="1" ht="17.100000000000001" customHeight="1" x14ac:dyDescent="0.25">
      <c r="A559" s="40" t="s">
        <v>8</v>
      </c>
      <c r="B559" s="50" t="s">
        <v>327</v>
      </c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</row>
    <row r="560" spans="1:13" s="36" customFormat="1" ht="17.100000000000001" customHeight="1" x14ac:dyDescent="0.25">
      <c r="A560" s="40" t="s">
        <v>18</v>
      </c>
      <c r="B560" s="50" t="s">
        <v>175</v>
      </c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</row>
    <row r="561" spans="1:24" s="36" customFormat="1" ht="17.100000000000001" customHeight="1" x14ac:dyDescent="0.25">
      <c r="A561" s="40" t="s">
        <v>6</v>
      </c>
      <c r="B561" s="50" t="s">
        <v>177</v>
      </c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</row>
    <row r="562" spans="1:24" s="36" customFormat="1" ht="17.100000000000001" customHeight="1" x14ac:dyDescent="0.25">
      <c r="A562" s="40" t="s">
        <v>13</v>
      </c>
      <c r="B562" s="50" t="s">
        <v>178</v>
      </c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</row>
    <row r="563" spans="1:24" s="36" customFormat="1" ht="17.100000000000001" customHeight="1" x14ac:dyDescent="0.25">
      <c r="A563" s="40" t="s">
        <v>14</v>
      </c>
      <c r="B563" s="41" t="s">
        <v>302</v>
      </c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</row>
    <row r="564" spans="1:24" s="36" customFormat="1" ht="17.100000000000001" customHeight="1" x14ac:dyDescent="0.25">
      <c r="A564" s="40" t="s">
        <v>376</v>
      </c>
      <c r="B564" s="41" t="s">
        <v>181</v>
      </c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</row>
    <row r="565" spans="1:24" s="36" customFormat="1" ht="17.100000000000001" customHeight="1" x14ac:dyDescent="0.25">
      <c r="A565" s="42" t="s">
        <v>698</v>
      </c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338">
        <f>COUNTA(B527:B565)</f>
        <v>38</v>
      </c>
    </row>
    <row r="566" spans="1:24" ht="19.5" customHeight="1" x14ac:dyDescent="0.25">
      <c r="A566" s="60"/>
      <c r="B566" s="61" t="s">
        <v>265</v>
      </c>
      <c r="C566" s="62"/>
      <c r="D566" s="62"/>
      <c r="E566" s="62"/>
      <c r="F566" s="62"/>
      <c r="G566" s="62"/>
      <c r="H566" s="62"/>
      <c r="I566" s="62"/>
      <c r="J566" s="482" t="s">
        <v>452</v>
      </c>
      <c r="K566" s="482"/>
      <c r="L566" s="482"/>
      <c r="M566" s="62"/>
    </row>
    <row r="567" spans="1:24" s="36" customFormat="1" ht="15.75" customHeight="1" x14ac:dyDescent="0.25">
      <c r="A567" s="64"/>
      <c r="B567" s="65" t="s">
        <v>266</v>
      </c>
      <c r="C567" s="64"/>
      <c r="D567" s="64"/>
      <c r="E567" s="64"/>
      <c r="F567" s="64"/>
      <c r="G567" s="64"/>
      <c r="H567" s="66"/>
      <c r="I567" s="66"/>
      <c r="J567" s="66"/>
      <c r="K567" s="66"/>
      <c r="L567" s="66"/>
      <c r="M567" s="66"/>
    </row>
    <row r="568" spans="1:24" s="36" customFormat="1" ht="15.75" x14ac:dyDescent="0.25">
      <c r="A568" s="64"/>
      <c r="B568" s="64"/>
      <c r="C568" s="64"/>
      <c r="D568" s="64"/>
      <c r="E568" s="64"/>
      <c r="F568" s="64"/>
      <c r="G568" s="64"/>
      <c r="H568" s="66"/>
      <c r="I568" s="66"/>
      <c r="J568" s="66"/>
      <c r="K568" s="66"/>
      <c r="L568" s="66"/>
      <c r="M568" s="66"/>
    </row>
    <row r="569" spans="1:24" s="36" customFormat="1" ht="15.75" x14ac:dyDescent="0.25">
      <c r="A569" s="476" t="s">
        <v>239</v>
      </c>
      <c r="B569" s="476"/>
      <c r="C569" s="476"/>
      <c r="E569" s="477" t="s">
        <v>25</v>
      </c>
      <c r="F569" s="477"/>
      <c r="G569" s="477"/>
      <c r="H569" s="477"/>
      <c r="I569" s="477"/>
      <c r="J569" s="477"/>
      <c r="K569" s="477"/>
      <c r="L569" s="477"/>
      <c r="M569" s="477"/>
    </row>
    <row r="570" spans="1:24" s="36" customFormat="1" ht="16.5" customHeight="1" x14ac:dyDescent="0.25">
      <c r="A570" s="477" t="s">
        <v>26</v>
      </c>
      <c r="B570" s="477"/>
      <c r="C570" s="477"/>
      <c r="E570" s="478" t="s">
        <v>27</v>
      </c>
      <c r="F570" s="478"/>
      <c r="G570" s="478"/>
      <c r="H570" s="478"/>
      <c r="I570" s="478"/>
      <c r="J570" s="478"/>
      <c r="K570" s="478"/>
      <c r="L570" s="478"/>
      <c r="M570" s="478"/>
    </row>
    <row r="571" spans="1:24" s="36" customFormat="1" ht="27.75" customHeight="1" x14ac:dyDescent="0.3">
      <c r="A571" s="479" t="s">
        <v>460</v>
      </c>
      <c r="B571" s="479"/>
      <c r="C571" s="479"/>
      <c r="D571" s="479"/>
      <c r="E571" s="479"/>
      <c r="F571" s="479"/>
      <c r="G571" s="479"/>
      <c r="H571" s="479"/>
      <c r="I571" s="479"/>
      <c r="J571" s="479"/>
      <c r="K571" s="479"/>
      <c r="L571" s="479"/>
      <c r="M571" s="479"/>
    </row>
    <row r="572" spans="1:24" s="36" customFormat="1" ht="15.75" customHeight="1" x14ac:dyDescent="0.25">
      <c r="A572" s="480" t="s">
        <v>1771</v>
      </c>
      <c r="B572" s="480"/>
      <c r="C572" s="480"/>
      <c r="D572" s="480"/>
      <c r="E572" s="480"/>
      <c r="F572" s="480"/>
      <c r="G572" s="480"/>
      <c r="H572" s="480"/>
      <c r="I572" s="480"/>
      <c r="J572" s="480"/>
      <c r="K572" s="480"/>
      <c r="L572" s="480"/>
      <c r="M572" s="480"/>
      <c r="Q572" s="44"/>
    </row>
    <row r="573" spans="1:24" s="37" customFormat="1" ht="28.5" customHeight="1" x14ac:dyDescent="0.2">
      <c r="A573" s="45" t="s">
        <v>766</v>
      </c>
      <c r="B573" s="45" t="s">
        <v>29</v>
      </c>
      <c r="C573" s="45" t="s">
        <v>241</v>
      </c>
      <c r="D573" s="45" t="s">
        <v>244</v>
      </c>
      <c r="E573" s="45" t="s">
        <v>242</v>
      </c>
      <c r="F573" s="45" t="s">
        <v>240</v>
      </c>
      <c r="G573" s="45" t="s">
        <v>243</v>
      </c>
      <c r="H573" s="45" t="s">
        <v>804</v>
      </c>
      <c r="I573" s="45" t="s">
        <v>246</v>
      </c>
      <c r="J573" s="45" t="s">
        <v>245</v>
      </c>
      <c r="K573" s="45" t="s">
        <v>248</v>
      </c>
      <c r="L573" s="45" t="s">
        <v>247</v>
      </c>
      <c r="M573" s="45" t="s">
        <v>249</v>
      </c>
      <c r="N573" s="340" t="s">
        <v>250</v>
      </c>
      <c r="P573" s="46"/>
      <c r="Q573" s="46"/>
      <c r="R573" s="46"/>
      <c r="S573" s="46"/>
      <c r="T573" s="46"/>
      <c r="U573" s="46"/>
      <c r="V573" s="46"/>
      <c r="W573" s="46"/>
      <c r="X573" s="47" t="s">
        <v>245</v>
      </c>
    </row>
    <row r="574" spans="1:24" s="36" customFormat="1" ht="18" customHeight="1" x14ac:dyDescent="0.25">
      <c r="A574" s="38" t="s">
        <v>710</v>
      </c>
      <c r="B574" s="48" t="s">
        <v>330</v>
      </c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</row>
    <row r="575" spans="1:24" s="36" customFormat="1" ht="18" customHeight="1" x14ac:dyDescent="0.25">
      <c r="A575" s="40" t="s">
        <v>712</v>
      </c>
      <c r="B575" s="50" t="s">
        <v>331</v>
      </c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</row>
    <row r="576" spans="1:24" s="36" customFormat="1" ht="18" customHeight="1" x14ac:dyDescent="0.25">
      <c r="A576" s="40" t="s">
        <v>726</v>
      </c>
      <c r="B576" s="50" t="s">
        <v>334</v>
      </c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</row>
    <row r="577" spans="1:17" s="36" customFormat="1" ht="18" customHeight="1" x14ac:dyDescent="0.25">
      <c r="A577" s="40" t="s">
        <v>728</v>
      </c>
      <c r="B577" s="50" t="s">
        <v>182</v>
      </c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</row>
    <row r="578" spans="1:17" s="36" customFormat="1" ht="18" customHeight="1" x14ac:dyDescent="0.25">
      <c r="A578" s="40" t="s">
        <v>730</v>
      </c>
      <c r="B578" s="50" t="s">
        <v>336</v>
      </c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</row>
    <row r="579" spans="1:17" s="36" customFormat="1" ht="18" customHeight="1" x14ac:dyDescent="0.25">
      <c r="A579" s="40" t="s">
        <v>732</v>
      </c>
      <c r="B579" s="50" t="s">
        <v>379</v>
      </c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</row>
    <row r="580" spans="1:17" s="36" customFormat="1" ht="18" customHeight="1" x14ac:dyDescent="0.25">
      <c r="A580" s="40" t="s">
        <v>734</v>
      </c>
      <c r="B580" s="50" t="s">
        <v>183</v>
      </c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</row>
    <row r="581" spans="1:17" s="36" customFormat="1" ht="18" customHeight="1" x14ac:dyDescent="0.25">
      <c r="A581" s="40" t="s">
        <v>735</v>
      </c>
      <c r="B581" s="50" t="s">
        <v>185</v>
      </c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</row>
    <row r="582" spans="1:17" s="36" customFormat="1" ht="18" customHeight="1" x14ac:dyDescent="0.25">
      <c r="A582" s="40" t="s">
        <v>737</v>
      </c>
      <c r="B582" s="50" t="s">
        <v>338</v>
      </c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</row>
    <row r="583" spans="1:17" s="36" customFormat="1" ht="18" customHeight="1" x14ac:dyDescent="0.25">
      <c r="A583" s="40" t="s">
        <v>2</v>
      </c>
      <c r="B583" s="50" t="s">
        <v>188</v>
      </c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</row>
    <row r="584" spans="1:17" s="36" customFormat="1" ht="18" customHeight="1" x14ac:dyDescent="0.25">
      <c r="A584" s="40" t="s">
        <v>3</v>
      </c>
      <c r="B584" s="50" t="s">
        <v>340</v>
      </c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</row>
    <row r="585" spans="1:17" s="36" customFormat="1" ht="18" customHeight="1" x14ac:dyDescent="0.25">
      <c r="A585" s="40" t="s">
        <v>11</v>
      </c>
      <c r="B585" s="50" t="s">
        <v>191</v>
      </c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</row>
    <row r="586" spans="1:17" s="36" customFormat="1" ht="18" customHeight="1" x14ac:dyDescent="0.25">
      <c r="A586" s="40" t="s">
        <v>24</v>
      </c>
      <c r="B586" s="50" t="s">
        <v>342</v>
      </c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</row>
    <row r="587" spans="1:17" s="36" customFormat="1" ht="18" customHeight="1" x14ac:dyDescent="0.25">
      <c r="A587" s="40" t="s">
        <v>17</v>
      </c>
      <c r="B587" s="50" t="s">
        <v>343</v>
      </c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</row>
    <row r="588" spans="1:17" s="36" customFormat="1" ht="18" customHeight="1" x14ac:dyDescent="0.25">
      <c r="A588" s="40" t="s">
        <v>21</v>
      </c>
      <c r="B588" s="50" t="s">
        <v>192</v>
      </c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</row>
    <row r="589" spans="1:17" s="36" customFormat="1" ht="18" customHeight="1" x14ac:dyDescent="0.25">
      <c r="A589" s="40" t="s">
        <v>743</v>
      </c>
      <c r="B589" s="50" t="s">
        <v>345</v>
      </c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</row>
    <row r="590" spans="1:17" s="36" customFormat="1" ht="18" customHeight="1" x14ac:dyDescent="0.25">
      <c r="A590" s="40" t="s">
        <v>7</v>
      </c>
      <c r="B590" s="50" t="s">
        <v>348</v>
      </c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</row>
    <row r="591" spans="1:17" s="36" customFormat="1" ht="18" customHeight="1" x14ac:dyDescent="0.25">
      <c r="A591" s="40" t="s">
        <v>744</v>
      </c>
      <c r="B591" s="50" t="s">
        <v>200</v>
      </c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O591" s="69" t="s">
        <v>208</v>
      </c>
      <c r="P591" s="70" t="e">
        <f>#REF!</f>
        <v>#REF!</v>
      </c>
      <c r="Q591" s="71"/>
    </row>
    <row r="592" spans="1:17" s="36" customFormat="1" ht="18" customHeight="1" x14ac:dyDescent="0.25">
      <c r="A592" s="40" t="s">
        <v>19</v>
      </c>
      <c r="B592" s="50" t="s">
        <v>784</v>
      </c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O592" s="72" t="s">
        <v>209</v>
      </c>
      <c r="P592" s="73" t="e">
        <f>#REF!</f>
        <v>#REF!</v>
      </c>
      <c r="Q592" s="74"/>
    </row>
    <row r="593" spans="1:18" s="36" customFormat="1" ht="18" customHeight="1" x14ac:dyDescent="0.25">
      <c r="A593" s="40" t="s">
        <v>12</v>
      </c>
      <c r="B593" s="50" t="s">
        <v>352</v>
      </c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O593" s="72" t="s">
        <v>210</v>
      </c>
      <c r="P593" s="73" t="e">
        <f>#REF!</f>
        <v>#REF!</v>
      </c>
      <c r="Q593" s="74"/>
    </row>
    <row r="594" spans="1:18" s="36" customFormat="1" ht="18" customHeight="1" x14ac:dyDescent="0.25">
      <c r="A594" s="40" t="s">
        <v>745</v>
      </c>
      <c r="B594" s="50" t="s">
        <v>353</v>
      </c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O594" s="72" t="s">
        <v>211</v>
      </c>
      <c r="P594" s="73" t="e">
        <f>#REF!</f>
        <v>#REF!</v>
      </c>
      <c r="Q594" s="79" t="e">
        <f>P591+P592+P593+P594+P595</f>
        <v>#REF!</v>
      </c>
      <c r="R594" s="79" t="e">
        <f>P593+P594+P595</f>
        <v>#REF!</v>
      </c>
    </row>
    <row r="595" spans="1:18" s="36" customFormat="1" ht="18" customHeight="1" x14ac:dyDescent="0.25">
      <c r="A595" s="40" t="s">
        <v>16</v>
      </c>
      <c r="B595" s="50" t="s">
        <v>354</v>
      </c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O595" s="72" t="s">
        <v>212</v>
      </c>
      <c r="P595" s="73" t="e">
        <f>#REF!</f>
        <v>#REF!</v>
      </c>
      <c r="Q595" s="74"/>
      <c r="R595" s="79"/>
    </row>
    <row r="596" spans="1:18" s="36" customFormat="1" ht="18" customHeight="1" x14ac:dyDescent="0.25">
      <c r="A596" s="40" t="s">
        <v>746</v>
      </c>
      <c r="B596" s="50" t="s">
        <v>358</v>
      </c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O596" s="206" t="s">
        <v>213</v>
      </c>
      <c r="P596" s="207">
        <f>N206</f>
        <v>22</v>
      </c>
      <c r="Q596" s="208"/>
    </row>
    <row r="597" spans="1:18" s="36" customFormat="1" ht="18" customHeight="1" x14ac:dyDescent="0.25">
      <c r="A597" s="40" t="s">
        <v>4</v>
      </c>
      <c r="B597" s="50" t="s">
        <v>359</v>
      </c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O597" s="206" t="s">
        <v>214</v>
      </c>
      <c r="P597" s="207" t="e">
        <f>#REF!</f>
        <v>#REF!</v>
      </c>
      <c r="Q597" s="208"/>
    </row>
    <row r="598" spans="1:18" s="36" customFormat="1" ht="18" customHeight="1" x14ac:dyDescent="0.25">
      <c r="A598" s="40" t="s">
        <v>15</v>
      </c>
      <c r="B598" s="50" t="s">
        <v>697</v>
      </c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O598" s="206" t="s">
        <v>215</v>
      </c>
      <c r="P598" s="207">
        <f>N298</f>
        <v>35</v>
      </c>
      <c r="Q598" s="209" t="e">
        <f>P596+P597+P598+P599</f>
        <v>#REF!</v>
      </c>
      <c r="R598" s="79" t="e">
        <f>P597+P598+P599</f>
        <v>#REF!</v>
      </c>
    </row>
    <row r="599" spans="1:18" s="36" customFormat="1" ht="18" customHeight="1" x14ac:dyDescent="0.25">
      <c r="A599" s="40" t="s">
        <v>20</v>
      </c>
      <c r="B599" s="50" t="s">
        <v>325</v>
      </c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O599" s="206" t="s">
        <v>216</v>
      </c>
      <c r="P599" s="207">
        <f>N343</f>
        <v>34</v>
      </c>
      <c r="Q599" s="208"/>
    </row>
    <row r="600" spans="1:18" s="36" customFormat="1" ht="18" customHeight="1" x14ac:dyDescent="0.25">
      <c r="A600" s="40" t="s">
        <v>5</v>
      </c>
      <c r="B600" s="50" t="s">
        <v>362</v>
      </c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O600" s="72" t="s">
        <v>217</v>
      </c>
      <c r="P600" s="73" t="e">
        <f>#REF!</f>
        <v>#REF!</v>
      </c>
      <c r="Q600" s="74"/>
    </row>
    <row r="601" spans="1:18" s="36" customFormat="1" ht="18" customHeight="1" x14ac:dyDescent="0.25">
      <c r="A601" s="40" t="s">
        <v>747</v>
      </c>
      <c r="B601" s="50" t="s">
        <v>363</v>
      </c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O601" s="72" t="s">
        <v>218</v>
      </c>
      <c r="P601" s="73" t="e">
        <f>#REF!</f>
        <v>#REF!</v>
      </c>
      <c r="Q601" s="74"/>
    </row>
    <row r="602" spans="1:18" s="36" customFormat="1" ht="18" customHeight="1" x14ac:dyDescent="0.25">
      <c r="A602" s="40" t="s">
        <v>748</v>
      </c>
      <c r="B602" s="50" t="s">
        <v>366</v>
      </c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O602" s="72" t="s">
        <v>219</v>
      </c>
      <c r="P602" s="73">
        <f>N473</f>
        <v>32</v>
      </c>
      <c r="Q602" s="79" t="e">
        <f>P600+P601+P602+P603</f>
        <v>#REF!</v>
      </c>
      <c r="R602" s="79" t="e">
        <f>P601+P602+P603</f>
        <v>#REF!</v>
      </c>
    </row>
    <row r="603" spans="1:18" s="36" customFormat="1" ht="18" customHeight="1" x14ac:dyDescent="0.25">
      <c r="A603" s="40" t="s">
        <v>9</v>
      </c>
      <c r="B603" s="50" t="s">
        <v>327</v>
      </c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O603" s="72" t="s">
        <v>220</v>
      </c>
      <c r="P603" s="73" t="e">
        <f>#REF!</f>
        <v>#REF!</v>
      </c>
      <c r="Q603" s="74"/>
    </row>
    <row r="604" spans="1:18" s="36" customFormat="1" ht="18" customHeight="1" x14ac:dyDescent="0.25">
      <c r="A604" s="40" t="s">
        <v>10</v>
      </c>
      <c r="B604" s="50" t="s">
        <v>368</v>
      </c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O604" s="206" t="s">
        <v>221</v>
      </c>
      <c r="P604" s="207">
        <f>N516</f>
        <v>32</v>
      </c>
      <c r="Q604" s="208"/>
    </row>
    <row r="605" spans="1:18" s="36" customFormat="1" ht="18" customHeight="1" x14ac:dyDescent="0.25">
      <c r="A605" s="40" t="s">
        <v>749</v>
      </c>
      <c r="B605" s="68" t="s">
        <v>328</v>
      </c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O605" s="206" t="s">
        <v>222</v>
      </c>
      <c r="P605" s="207">
        <f>N565</f>
        <v>38</v>
      </c>
      <c r="Q605" s="208"/>
    </row>
    <row r="606" spans="1:18" s="36" customFormat="1" ht="18" customHeight="1" x14ac:dyDescent="0.25">
      <c r="A606" s="40" t="s">
        <v>8</v>
      </c>
      <c r="B606" s="68" t="s">
        <v>329</v>
      </c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O606" s="206" t="s">
        <v>223</v>
      </c>
      <c r="P606" s="207">
        <f>N609</f>
        <v>33</v>
      </c>
      <c r="Q606" s="209">
        <f>P604+P605+P606</f>
        <v>103</v>
      </c>
    </row>
    <row r="607" spans="1:18" s="36" customFormat="1" ht="18" customHeight="1" x14ac:dyDescent="0.25">
      <c r="A607" s="40" t="s">
        <v>18</v>
      </c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O607" s="80"/>
      <c r="P607" s="81"/>
      <c r="Q607" s="82"/>
    </row>
    <row r="608" spans="1:18" s="36" customFormat="1" ht="18" customHeight="1" x14ac:dyDescent="0.25">
      <c r="A608" s="40" t="s">
        <v>6</v>
      </c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O608" s="484" t="s">
        <v>268</v>
      </c>
      <c r="P608" s="485"/>
      <c r="Q608" s="75" t="e">
        <f>Q594+Q598+Q602+Q606</f>
        <v>#REF!</v>
      </c>
    </row>
    <row r="609" spans="1:18" s="36" customFormat="1" ht="18" customHeight="1" x14ac:dyDescent="0.25">
      <c r="A609" s="42" t="s">
        <v>13</v>
      </c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59">
        <f>COUNTA(B574:B609)</f>
        <v>33</v>
      </c>
      <c r="R609" s="76" t="s">
        <v>269</v>
      </c>
    </row>
    <row r="610" spans="1:18" ht="19.5" customHeight="1" x14ac:dyDescent="0.25">
      <c r="A610" s="60"/>
      <c r="B610" s="61" t="s">
        <v>265</v>
      </c>
      <c r="C610" s="62"/>
      <c r="D610" s="62"/>
      <c r="E610" s="62"/>
      <c r="F610" s="62"/>
      <c r="G610" s="62"/>
      <c r="H610" s="62"/>
      <c r="I610" s="62"/>
      <c r="J610" s="482" t="s">
        <v>452</v>
      </c>
      <c r="K610" s="482"/>
      <c r="L610" s="482"/>
      <c r="M610" s="62"/>
      <c r="O610" s="484" t="s">
        <v>270</v>
      </c>
      <c r="P610" s="485"/>
      <c r="Q610" s="77" t="s">
        <v>271</v>
      </c>
      <c r="R610" s="78" t="e">
        <f>Q610-Q608</f>
        <v>#REF!</v>
      </c>
    </row>
    <row r="611" spans="1:18" s="36" customFormat="1" ht="15.75" customHeight="1" x14ac:dyDescent="0.25">
      <c r="A611" s="64"/>
      <c r="B611" s="65" t="s">
        <v>266</v>
      </c>
      <c r="C611" s="64"/>
      <c r="D611" s="64"/>
      <c r="E611" s="64"/>
      <c r="F611" s="64"/>
      <c r="G611" s="64"/>
      <c r="H611" s="66"/>
      <c r="I611" s="66"/>
      <c r="J611" s="66"/>
      <c r="K611" s="66"/>
      <c r="L611" s="66"/>
      <c r="M611" s="66"/>
    </row>
    <row r="612" spans="1:18" s="36" customFormat="1" ht="15.75" x14ac:dyDescent="0.25">
      <c r="A612" s="64"/>
      <c r="B612" s="64"/>
      <c r="C612" s="64"/>
      <c r="D612" s="64"/>
      <c r="E612" s="64"/>
      <c r="F612" s="64"/>
      <c r="G612" s="64"/>
      <c r="H612" s="66"/>
      <c r="I612" s="66"/>
      <c r="J612" s="66"/>
      <c r="K612" s="66"/>
      <c r="L612" s="66"/>
      <c r="M612" s="66"/>
    </row>
    <row r="613" spans="1:18" ht="15" customHeight="1" x14ac:dyDescent="0.2">
      <c r="A613" s="64"/>
      <c r="B613" s="64"/>
      <c r="C613" s="64"/>
      <c r="D613" s="64"/>
      <c r="E613" s="64"/>
      <c r="F613" s="64"/>
      <c r="G613" s="64"/>
      <c r="H613" s="62"/>
      <c r="I613" s="62"/>
      <c r="J613" s="62"/>
      <c r="K613" s="62"/>
      <c r="L613" s="62"/>
      <c r="M613" s="62"/>
    </row>
    <row r="614" spans="1:18" ht="16.5" customHeight="1" x14ac:dyDescent="0.2">
      <c r="A614" s="64"/>
      <c r="B614" s="64"/>
      <c r="C614" s="64"/>
      <c r="D614" s="64"/>
      <c r="E614" s="64"/>
      <c r="F614" s="64"/>
      <c r="G614" s="64"/>
      <c r="H614" s="62"/>
      <c r="I614" s="62"/>
      <c r="J614" s="62"/>
      <c r="K614" s="62"/>
      <c r="L614" s="62"/>
      <c r="M614" s="62"/>
    </row>
    <row r="615" spans="1:18" x14ac:dyDescent="0.25">
      <c r="A615" s="60"/>
      <c r="B615" s="61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</row>
  </sheetData>
  <mergeCells count="103">
    <mergeCell ref="A571:M571"/>
    <mergeCell ref="A572:M572"/>
    <mergeCell ref="O608:P608"/>
    <mergeCell ref="J610:L610"/>
    <mergeCell ref="O610:P610"/>
    <mergeCell ref="A524:M524"/>
    <mergeCell ref="A525:M525"/>
    <mergeCell ref="J566:L566"/>
    <mergeCell ref="A569:C569"/>
    <mergeCell ref="E569:M569"/>
    <mergeCell ref="A570:C570"/>
    <mergeCell ref="E570:M570"/>
    <mergeCell ref="A481:M481"/>
    <mergeCell ref="A482:M482"/>
    <mergeCell ref="J517:L517"/>
    <mergeCell ref="A522:C522"/>
    <mergeCell ref="E522:M522"/>
    <mergeCell ref="A523:C523"/>
    <mergeCell ref="E523:M523"/>
    <mergeCell ref="A436:M436"/>
    <mergeCell ref="A437:M437"/>
    <mergeCell ref="J474:L474"/>
    <mergeCell ref="A479:C479"/>
    <mergeCell ref="E479:M479"/>
    <mergeCell ref="A480:C480"/>
    <mergeCell ref="E480:M480"/>
    <mergeCell ref="A393:M393"/>
    <mergeCell ref="A394:M394"/>
    <mergeCell ref="J430:L430"/>
    <mergeCell ref="A434:C434"/>
    <mergeCell ref="E434:M434"/>
    <mergeCell ref="A435:C435"/>
    <mergeCell ref="E435:M435"/>
    <mergeCell ref="A350:M350"/>
    <mergeCell ref="A351:M351"/>
    <mergeCell ref="J386:L386"/>
    <mergeCell ref="A391:C391"/>
    <mergeCell ref="E391:M391"/>
    <mergeCell ref="A392:C392"/>
    <mergeCell ref="E392:M392"/>
    <mergeCell ref="A305:M305"/>
    <mergeCell ref="A306:M306"/>
    <mergeCell ref="J344:L344"/>
    <mergeCell ref="A348:C348"/>
    <mergeCell ref="E348:M348"/>
    <mergeCell ref="A349:C349"/>
    <mergeCell ref="E349:M349"/>
    <mergeCell ref="A261:M261"/>
    <mergeCell ref="J299:L299"/>
    <mergeCell ref="A303:C303"/>
    <mergeCell ref="E303:M303"/>
    <mergeCell ref="A304:C304"/>
    <mergeCell ref="E304:M304"/>
    <mergeCell ref="J254:L254"/>
    <mergeCell ref="A258:C258"/>
    <mergeCell ref="E258:M258"/>
    <mergeCell ref="A259:C259"/>
    <mergeCell ref="E259:M259"/>
    <mergeCell ref="A260:M260"/>
    <mergeCell ref="A215:C215"/>
    <mergeCell ref="E215:M215"/>
    <mergeCell ref="A216:C216"/>
    <mergeCell ref="E216:M216"/>
    <mergeCell ref="A217:M217"/>
    <mergeCell ref="A218:M218"/>
    <mergeCell ref="A177:C177"/>
    <mergeCell ref="E177:M177"/>
    <mergeCell ref="A178:M178"/>
    <mergeCell ref="A179:M179"/>
    <mergeCell ref="J207:L207"/>
    <mergeCell ref="A214:C214"/>
    <mergeCell ref="E214:M214"/>
    <mergeCell ref="A135:M135"/>
    <mergeCell ref="A136:M136"/>
    <mergeCell ref="J171:L171"/>
    <mergeCell ref="J174:L174"/>
    <mergeCell ref="A176:C176"/>
    <mergeCell ref="E176:M176"/>
    <mergeCell ref="A90:M90"/>
    <mergeCell ref="A91:M91"/>
    <mergeCell ref="J129:L129"/>
    <mergeCell ref="A133:C133"/>
    <mergeCell ref="E133:M133"/>
    <mergeCell ref="A134:C134"/>
    <mergeCell ref="E134:M134"/>
    <mergeCell ref="A46:M46"/>
    <mergeCell ref="J84:L84"/>
    <mergeCell ref="A88:C88"/>
    <mergeCell ref="E88:M88"/>
    <mergeCell ref="A89:C89"/>
    <mergeCell ref="E89:M89"/>
    <mergeCell ref="J40:L40"/>
    <mergeCell ref="A43:C43"/>
    <mergeCell ref="E43:M43"/>
    <mergeCell ref="A44:C44"/>
    <mergeCell ref="E44:M44"/>
    <mergeCell ref="A45:M45"/>
    <mergeCell ref="A1:C1"/>
    <mergeCell ref="E1:M1"/>
    <mergeCell ref="A2:C2"/>
    <mergeCell ref="E2:M2"/>
    <mergeCell ref="A3:M3"/>
    <mergeCell ref="A4:M4"/>
  </mergeCells>
  <printOptions horizontalCentered="1"/>
  <pageMargins left="0" right="0" top="0.4" bottom="0.25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69"/>
  <sheetViews>
    <sheetView workbookViewId="0">
      <selection activeCell="E63" sqref="E63"/>
    </sheetView>
  </sheetViews>
  <sheetFormatPr defaultRowHeight="12.75" x14ac:dyDescent="0.2"/>
  <cols>
    <col min="1" max="1" width="4" style="296" customWidth="1"/>
    <col min="2" max="2" width="27" style="296" customWidth="1"/>
    <col min="3" max="3" width="4.140625" style="296" customWidth="1"/>
    <col min="4" max="4" width="4.42578125" style="296" customWidth="1"/>
    <col min="5" max="5" width="10.5703125" style="296" customWidth="1"/>
    <col min="6" max="6" width="5.42578125" style="296" customWidth="1"/>
    <col min="7" max="7" width="20" style="297" customWidth="1"/>
    <col min="8" max="8" width="23.140625" style="296" customWidth="1"/>
    <col min="9" max="16384" width="9.140625" style="296"/>
  </cols>
  <sheetData>
    <row r="1" spans="1:14" ht="16.5" x14ac:dyDescent="0.25">
      <c r="A1" s="525" t="s">
        <v>239</v>
      </c>
      <c r="B1" s="525"/>
      <c r="C1" s="525"/>
      <c r="D1" s="321"/>
      <c r="E1" s="526" t="s">
        <v>695</v>
      </c>
      <c r="F1" s="526"/>
      <c r="G1" s="526"/>
      <c r="H1" s="526"/>
    </row>
    <row r="2" spans="1:14" ht="16.5" x14ac:dyDescent="0.25">
      <c r="A2" s="523" t="s">
        <v>26</v>
      </c>
      <c r="B2" s="523"/>
      <c r="C2" s="523"/>
      <c r="D2" s="300"/>
      <c r="E2" s="523" t="s">
        <v>27</v>
      </c>
      <c r="F2" s="523"/>
      <c r="G2" s="523"/>
      <c r="H2" s="523"/>
    </row>
    <row r="4" spans="1:14" ht="18.75" x14ac:dyDescent="0.2">
      <c r="A4" s="524" t="s">
        <v>708</v>
      </c>
      <c r="B4" s="524"/>
      <c r="C4" s="524"/>
      <c r="D4" s="524"/>
      <c r="E4" s="524"/>
      <c r="F4" s="524"/>
      <c r="G4" s="524"/>
      <c r="H4" s="524"/>
    </row>
    <row r="5" spans="1:14" ht="15.75" customHeight="1" x14ac:dyDescent="0.2">
      <c r="A5" s="524" t="s">
        <v>1433</v>
      </c>
      <c r="B5" s="524"/>
      <c r="C5" s="524"/>
      <c r="D5" s="524"/>
      <c r="E5" s="524"/>
      <c r="F5" s="524"/>
      <c r="G5" s="524"/>
      <c r="H5" s="524"/>
    </row>
    <row r="6" spans="1:14" ht="16.5" customHeight="1" thickBot="1" x14ac:dyDescent="0.25">
      <c r="A6" s="319"/>
      <c r="B6" s="319"/>
      <c r="C6" s="319"/>
      <c r="D6" s="319"/>
      <c r="E6" s="319"/>
      <c r="F6" s="319"/>
      <c r="G6" s="320"/>
      <c r="H6" s="319"/>
      <c r="J6" s="318" t="s">
        <v>372</v>
      </c>
      <c r="K6" s="318" t="s">
        <v>373</v>
      </c>
      <c r="L6" s="318" t="s">
        <v>374</v>
      </c>
      <c r="M6" s="318" t="s">
        <v>375</v>
      </c>
    </row>
    <row r="7" spans="1:14" s="305" customFormat="1" ht="20.100000000000001" customHeight="1" thickBot="1" x14ac:dyDescent="0.3">
      <c r="A7" s="317" t="s">
        <v>1430</v>
      </c>
      <c r="B7" s="315" t="s">
        <v>717</v>
      </c>
      <c r="C7" s="315" t="s">
        <v>207</v>
      </c>
      <c r="D7" s="315" t="s">
        <v>917</v>
      </c>
      <c r="E7" s="316" t="s">
        <v>30</v>
      </c>
      <c r="F7" s="315" t="s">
        <v>770</v>
      </c>
      <c r="G7" s="314" t="s">
        <v>1582</v>
      </c>
      <c r="H7" s="313" t="s">
        <v>694</v>
      </c>
      <c r="J7" s="312">
        <f>COUNTIF(F7:F58,"6A")+COUNTIF(F7:F58,"6B")+COUNTIF(F7:F58,"6C")+COUNTIF(F7:F58,"6D")+COUNTIF(F7:F58,"6E")</f>
        <v>17</v>
      </c>
      <c r="K7" s="312">
        <f>COUNTIF(F7:F58,"7A")+COUNTIF(F7:F58,"7B")+COUNTIF(F7:F58,"7C")+COUNTIF(F7:F58,"7D")+COUNTIF(F7:F58,"7E")</f>
        <v>10</v>
      </c>
      <c r="L7" s="312">
        <f>COUNTIF(F7:F58,"8A")+COUNTIF(F7:F58,"8B")+COUNTIF(F7:F58,"8C")+COUNTIF(F7:F58,"8D")</f>
        <v>12</v>
      </c>
      <c r="M7" s="312">
        <f>COUNTIF(F7:F58,"9A")+COUNTIF(F7:F58,"9B")+COUNTIF(F7:F58,"9C")+COUNTIF(F7:F58,"9D")</f>
        <v>12</v>
      </c>
      <c r="N7" s="312">
        <f>J7+K7+L7+M7</f>
        <v>51</v>
      </c>
    </row>
    <row r="8" spans="1:14" s="305" customFormat="1" ht="20.100000000000001" customHeight="1" x14ac:dyDescent="0.25">
      <c r="A8" s="307" t="s">
        <v>710</v>
      </c>
      <c r="B8" s="210" t="s">
        <v>306</v>
      </c>
      <c r="C8" s="216"/>
      <c r="D8" s="216"/>
      <c r="E8" s="212">
        <v>2008</v>
      </c>
      <c r="F8" s="211" t="s">
        <v>208</v>
      </c>
      <c r="G8" s="326" t="s">
        <v>278</v>
      </c>
      <c r="H8" s="306" t="s">
        <v>691</v>
      </c>
      <c r="J8" s="311"/>
      <c r="K8" s="311"/>
      <c r="L8" s="311"/>
      <c r="M8" s="311"/>
      <c r="N8" s="311"/>
    </row>
    <row r="9" spans="1:14" s="305" customFormat="1" ht="20.100000000000001" customHeight="1" x14ac:dyDescent="0.25">
      <c r="A9" s="309" t="s">
        <v>712</v>
      </c>
      <c r="B9" s="213" t="s">
        <v>2403</v>
      </c>
      <c r="C9" s="310"/>
      <c r="D9" s="310"/>
      <c r="E9" s="215">
        <v>2007</v>
      </c>
      <c r="F9" s="214" t="s">
        <v>208</v>
      </c>
      <c r="G9" s="327" t="s">
        <v>1813</v>
      </c>
      <c r="H9" s="308" t="s">
        <v>691</v>
      </c>
      <c r="J9" s="299" t="s">
        <v>1576</v>
      </c>
      <c r="K9" s="298"/>
    </row>
    <row r="10" spans="1:14" s="305" customFormat="1" ht="20.100000000000001" customHeight="1" x14ac:dyDescent="0.25">
      <c r="A10" s="309" t="s">
        <v>726</v>
      </c>
      <c r="B10" s="213" t="s">
        <v>1613</v>
      </c>
      <c r="C10" s="217"/>
      <c r="D10" s="217" t="s">
        <v>774</v>
      </c>
      <c r="E10" s="215">
        <v>2008</v>
      </c>
      <c r="F10" s="214" t="s">
        <v>208</v>
      </c>
      <c r="G10" s="327" t="s">
        <v>1801</v>
      </c>
      <c r="H10" s="308" t="s">
        <v>691</v>
      </c>
      <c r="J10" s="298"/>
      <c r="K10" s="298" t="s">
        <v>1575</v>
      </c>
    </row>
    <row r="11" spans="1:14" s="305" customFormat="1" ht="20.100000000000001" customHeight="1" x14ac:dyDescent="0.25">
      <c r="A11" s="309" t="s">
        <v>728</v>
      </c>
      <c r="B11" s="213" t="s">
        <v>2404</v>
      </c>
      <c r="C11" s="217" t="s">
        <v>774</v>
      </c>
      <c r="D11" s="217"/>
      <c r="E11" s="215">
        <v>2008</v>
      </c>
      <c r="F11" s="214" t="s">
        <v>208</v>
      </c>
      <c r="G11" s="327" t="s">
        <v>843</v>
      </c>
      <c r="H11" s="308" t="s">
        <v>693</v>
      </c>
      <c r="J11" s="298"/>
      <c r="K11" s="298" t="s">
        <v>1574</v>
      </c>
    </row>
    <row r="12" spans="1:14" s="305" customFormat="1" ht="20.100000000000001" customHeight="1" x14ac:dyDescent="0.25">
      <c r="A12" s="309" t="s">
        <v>730</v>
      </c>
      <c r="B12" s="213" t="s">
        <v>1645</v>
      </c>
      <c r="C12" s="217"/>
      <c r="D12" s="217"/>
      <c r="E12" s="215">
        <v>2008</v>
      </c>
      <c r="F12" s="214" t="s">
        <v>208</v>
      </c>
      <c r="G12" s="327" t="s">
        <v>277</v>
      </c>
      <c r="H12" s="308" t="s">
        <v>692</v>
      </c>
      <c r="J12" s="298"/>
      <c r="K12" s="298" t="s">
        <v>1573</v>
      </c>
    </row>
    <row r="13" spans="1:14" s="305" customFormat="1" ht="20.100000000000001" customHeight="1" x14ac:dyDescent="0.25">
      <c r="A13" s="309" t="s">
        <v>732</v>
      </c>
      <c r="B13" s="213" t="s">
        <v>2405</v>
      </c>
      <c r="C13" s="214"/>
      <c r="D13" s="214"/>
      <c r="E13" s="215">
        <v>2008</v>
      </c>
      <c r="F13" s="214" t="s">
        <v>208</v>
      </c>
      <c r="G13" s="327" t="s">
        <v>1797</v>
      </c>
      <c r="H13" s="308" t="s">
        <v>707</v>
      </c>
    </row>
    <row r="14" spans="1:14" s="305" customFormat="1" ht="20.100000000000001" customHeight="1" x14ac:dyDescent="0.25">
      <c r="A14" s="309" t="s">
        <v>734</v>
      </c>
      <c r="B14" s="213" t="s">
        <v>2339</v>
      </c>
      <c r="C14" s="214" t="s">
        <v>774</v>
      </c>
      <c r="D14" s="214"/>
      <c r="E14" s="215">
        <v>2008</v>
      </c>
      <c r="F14" s="214" t="s">
        <v>209</v>
      </c>
      <c r="G14" s="327" t="s">
        <v>586</v>
      </c>
      <c r="H14" s="308" t="s">
        <v>904</v>
      </c>
    </row>
    <row r="15" spans="1:14" s="305" customFormat="1" ht="20.100000000000001" customHeight="1" x14ac:dyDescent="0.25">
      <c r="A15" s="309" t="s">
        <v>735</v>
      </c>
      <c r="B15" s="213" t="s">
        <v>1680</v>
      </c>
      <c r="C15" s="214" t="s">
        <v>774</v>
      </c>
      <c r="D15" s="214"/>
      <c r="E15" s="215">
        <v>2006</v>
      </c>
      <c r="F15" s="214" t="s">
        <v>210</v>
      </c>
      <c r="G15" s="327" t="s">
        <v>482</v>
      </c>
      <c r="H15" s="308" t="s">
        <v>927</v>
      </c>
    </row>
    <row r="16" spans="1:14" s="305" customFormat="1" ht="20.100000000000001" customHeight="1" x14ac:dyDescent="0.25">
      <c r="A16" s="309" t="s">
        <v>737</v>
      </c>
      <c r="B16" s="213" t="s">
        <v>1710</v>
      </c>
      <c r="C16" s="214" t="s">
        <v>774</v>
      </c>
      <c r="D16" s="214"/>
      <c r="E16" s="215">
        <v>2008</v>
      </c>
      <c r="F16" s="214" t="s">
        <v>210</v>
      </c>
      <c r="G16" s="327" t="s">
        <v>1892</v>
      </c>
      <c r="H16" s="308" t="s">
        <v>691</v>
      </c>
    </row>
    <row r="17" spans="1:8" s="305" customFormat="1" ht="20.100000000000001" customHeight="1" x14ac:dyDescent="0.25">
      <c r="A17" s="309" t="s">
        <v>2</v>
      </c>
      <c r="B17" s="213" t="s">
        <v>1711</v>
      </c>
      <c r="C17" s="214" t="s">
        <v>774</v>
      </c>
      <c r="D17" s="214"/>
      <c r="E17" s="215">
        <v>2008</v>
      </c>
      <c r="F17" s="214" t="s">
        <v>210</v>
      </c>
      <c r="G17" s="327" t="s">
        <v>1894</v>
      </c>
      <c r="H17" s="308" t="s">
        <v>691</v>
      </c>
    </row>
    <row r="18" spans="1:8" s="305" customFormat="1" ht="20.100000000000001" customHeight="1" x14ac:dyDescent="0.25">
      <c r="A18" s="309" t="s">
        <v>3</v>
      </c>
      <c r="B18" s="213" t="s">
        <v>1713</v>
      </c>
      <c r="C18" s="214" t="s">
        <v>774</v>
      </c>
      <c r="D18" s="214"/>
      <c r="E18" s="215">
        <v>2008</v>
      </c>
      <c r="F18" s="214" t="s">
        <v>210</v>
      </c>
      <c r="G18" s="327" t="s">
        <v>648</v>
      </c>
      <c r="H18" s="308" t="s">
        <v>691</v>
      </c>
    </row>
    <row r="19" spans="1:8" s="305" customFormat="1" ht="20.100000000000001" customHeight="1" x14ac:dyDescent="0.25">
      <c r="A19" s="309" t="s">
        <v>11</v>
      </c>
      <c r="B19" s="213" t="s">
        <v>2380</v>
      </c>
      <c r="C19" s="217" t="s">
        <v>774</v>
      </c>
      <c r="D19" s="217"/>
      <c r="E19" s="215">
        <v>2008</v>
      </c>
      <c r="F19" s="214" t="s">
        <v>211</v>
      </c>
      <c r="G19" s="327" t="s">
        <v>1919</v>
      </c>
      <c r="H19" s="308" t="s">
        <v>904</v>
      </c>
    </row>
    <row r="20" spans="1:8" s="305" customFormat="1" ht="20.100000000000001" customHeight="1" x14ac:dyDescent="0.25">
      <c r="A20" s="309" t="s">
        <v>24</v>
      </c>
      <c r="B20" s="213" t="s">
        <v>1768</v>
      </c>
      <c r="C20" s="310" t="s">
        <v>774</v>
      </c>
      <c r="D20" s="310"/>
      <c r="E20" s="215">
        <v>2008</v>
      </c>
      <c r="F20" s="214" t="s">
        <v>211</v>
      </c>
      <c r="G20" s="327" t="s">
        <v>1964</v>
      </c>
      <c r="H20" s="308" t="s">
        <v>691</v>
      </c>
    </row>
    <row r="21" spans="1:8" s="305" customFormat="1" ht="20.100000000000001" customHeight="1" x14ac:dyDescent="0.25">
      <c r="A21" s="309" t="s">
        <v>17</v>
      </c>
      <c r="B21" s="213" t="s">
        <v>1746</v>
      </c>
      <c r="C21" s="214" t="s">
        <v>774</v>
      </c>
      <c r="D21" s="214"/>
      <c r="E21" s="215">
        <v>2008</v>
      </c>
      <c r="F21" s="214" t="s">
        <v>211</v>
      </c>
      <c r="G21" s="327" t="s">
        <v>1938</v>
      </c>
      <c r="H21" s="308" t="s">
        <v>691</v>
      </c>
    </row>
    <row r="22" spans="1:8" s="305" customFormat="1" ht="20.100000000000001" customHeight="1" x14ac:dyDescent="0.25">
      <c r="A22" s="309" t="s">
        <v>21</v>
      </c>
      <c r="B22" s="213" t="s">
        <v>1749</v>
      </c>
      <c r="C22" s="214" t="s">
        <v>774</v>
      </c>
      <c r="D22" s="214" t="s">
        <v>774</v>
      </c>
      <c r="E22" s="215">
        <v>2008</v>
      </c>
      <c r="F22" s="214" t="s">
        <v>211</v>
      </c>
      <c r="G22" s="327" t="s">
        <v>128</v>
      </c>
      <c r="H22" s="308" t="s">
        <v>693</v>
      </c>
    </row>
    <row r="23" spans="1:8" s="305" customFormat="1" ht="20.100000000000001" customHeight="1" x14ac:dyDescent="0.25">
      <c r="A23" s="309" t="s">
        <v>743</v>
      </c>
      <c r="B23" s="213" t="s">
        <v>2391</v>
      </c>
      <c r="C23" s="214" t="s">
        <v>774</v>
      </c>
      <c r="D23" s="214"/>
      <c r="E23" s="215">
        <v>2008</v>
      </c>
      <c r="F23" s="214" t="s">
        <v>211</v>
      </c>
      <c r="G23" s="327" t="s">
        <v>2406</v>
      </c>
      <c r="H23" s="308" t="s">
        <v>904</v>
      </c>
    </row>
    <row r="24" spans="1:8" s="305" customFormat="1" ht="20.100000000000001" customHeight="1" x14ac:dyDescent="0.25">
      <c r="A24" s="309" t="s">
        <v>7</v>
      </c>
      <c r="B24" s="213" t="s">
        <v>2390</v>
      </c>
      <c r="C24" s="214"/>
      <c r="D24" s="214"/>
      <c r="E24" s="215">
        <v>2007</v>
      </c>
      <c r="F24" s="214" t="s">
        <v>211</v>
      </c>
      <c r="G24" s="327" t="s">
        <v>1945</v>
      </c>
      <c r="H24" s="308" t="s">
        <v>927</v>
      </c>
    </row>
    <row r="25" spans="1:8" s="305" customFormat="1" ht="20.100000000000001" customHeight="1" x14ac:dyDescent="0.25">
      <c r="A25" s="309" t="s">
        <v>744</v>
      </c>
      <c r="B25" s="213" t="s">
        <v>999</v>
      </c>
      <c r="C25" s="214"/>
      <c r="D25" s="214" t="s">
        <v>774</v>
      </c>
      <c r="E25" s="215">
        <v>2007</v>
      </c>
      <c r="F25" s="214" t="s">
        <v>213</v>
      </c>
      <c r="G25" s="327" t="s">
        <v>1001</v>
      </c>
      <c r="H25" s="308" t="s">
        <v>693</v>
      </c>
    </row>
    <row r="26" spans="1:8" s="305" customFormat="1" ht="20.100000000000001" customHeight="1" x14ac:dyDescent="0.25">
      <c r="A26" s="309" t="s">
        <v>19</v>
      </c>
      <c r="B26" s="213" t="s">
        <v>1065</v>
      </c>
      <c r="C26" s="214" t="s">
        <v>774</v>
      </c>
      <c r="D26" s="214" t="s">
        <v>774</v>
      </c>
      <c r="E26" s="215">
        <v>2007</v>
      </c>
      <c r="F26" s="214" t="s">
        <v>213</v>
      </c>
      <c r="G26" s="327" t="s">
        <v>478</v>
      </c>
      <c r="H26" s="308" t="s">
        <v>707</v>
      </c>
    </row>
    <row r="27" spans="1:8" s="305" customFormat="1" ht="20.100000000000001" customHeight="1" x14ac:dyDescent="0.25">
      <c r="A27" s="309" t="s">
        <v>12</v>
      </c>
      <c r="B27" s="213" t="s">
        <v>1050</v>
      </c>
      <c r="C27" s="214" t="s">
        <v>774</v>
      </c>
      <c r="D27" s="214"/>
      <c r="E27" s="215">
        <v>2006</v>
      </c>
      <c r="F27" s="214" t="s">
        <v>213</v>
      </c>
      <c r="G27" s="327" t="s">
        <v>787</v>
      </c>
      <c r="H27" s="308" t="s">
        <v>707</v>
      </c>
    </row>
    <row r="28" spans="1:8" s="305" customFormat="1" ht="20.100000000000001" customHeight="1" x14ac:dyDescent="0.25">
      <c r="A28" s="309" t="s">
        <v>745</v>
      </c>
      <c r="B28" s="213" t="s">
        <v>2301</v>
      </c>
      <c r="C28" s="214" t="s">
        <v>774</v>
      </c>
      <c r="D28" s="214"/>
      <c r="E28" s="215"/>
      <c r="F28" s="214" t="s">
        <v>214</v>
      </c>
      <c r="G28" s="327" t="s">
        <v>2407</v>
      </c>
      <c r="H28" s="308" t="s">
        <v>2408</v>
      </c>
    </row>
    <row r="29" spans="1:8" s="305" customFormat="1" ht="20.100000000000001" customHeight="1" x14ac:dyDescent="0.25">
      <c r="A29" s="309" t="s">
        <v>16</v>
      </c>
      <c r="B29" s="213" t="s">
        <v>0</v>
      </c>
      <c r="C29" s="214" t="s">
        <v>774</v>
      </c>
      <c r="D29" s="214"/>
      <c r="E29" s="215">
        <v>2007</v>
      </c>
      <c r="F29" s="214" t="s">
        <v>215</v>
      </c>
      <c r="G29" s="327" t="s">
        <v>326</v>
      </c>
      <c r="H29" s="308" t="s">
        <v>693</v>
      </c>
    </row>
    <row r="30" spans="1:8" s="305" customFormat="1" ht="20.100000000000001" customHeight="1" x14ac:dyDescent="0.25">
      <c r="A30" s="309" t="s">
        <v>746</v>
      </c>
      <c r="B30" s="213" t="s">
        <v>2366</v>
      </c>
      <c r="C30" s="217"/>
      <c r="D30" s="217"/>
      <c r="E30" s="215">
        <v>2007</v>
      </c>
      <c r="F30" s="214" t="s">
        <v>216</v>
      </c>
      <c r="G30" s="327" t="s">
        <v>1291</v>
      </c>
      <c r="H30" s="308" t="s">
        <v>691</v>
      </c>
    </row>
    <row r="31" spans="1:8" s="305" customFormat="1" ht="20.100000000000001" customHeight="1" x14ac:dyDescent="0.25">
      <c r="A31" s="309" t="s">
        <v>4</v>
      </c>
      <c r="B31" s="213" t="s">
        <v>2367</v>
      </c>
      <c r="C31" s="310" t="s">
        <v>774</v>
      </c>
      <c r="D31" s="310"/>
      <c r="E31" s="215">
        <v>2007</v>
      </c>
      <c r="F31" s="214" t="s">
        <v>216</v>
      </c>
      <c r="G31" s="327" t="s">
        <v>312</v>
      </c>
      <c r="H31" s="308" t="s">
        <v>691</v>
      </c>
    </row>
    <row r="32" spans="1:8" s="305" customFormat="1" ht="20.100000000000001" customHeight="1" x14ac:dyDescent="0.25">
      <c r="A32" s="309" t="s">
        <v>15</v>
      </c>
      <c r="B32" s="213" t="s">
        <v>2374</v>
      </c>
      <c r="C32" s="217" t="s">
        <v>774</v>
      </c>
      <c r="D32" s="217"/>
      <c r="E32" s="215">
        <v>2007</v>
      </c>
      <c r="F32" s="214" t="s">
        <v>216</v>
      </c>
      <c r="G32" s="327" t="s">
        <v>622</v>
      </c>
      <c r="H32" s="308" t="s">
        <v>2415</v>
      </c>
    </row>
    <row r="33" spans="1:8" s="305" customFormat="1" ht="20.100000000000001" customHeight="1" x14ac:dyDescent="0.25">
      <c r="A33" s="309" t="s">
        <v>20</v>
      </c>
      <c r="B33" s="213" t="s">
        <v>145</v>
      </c>
      <c r="C33" s="214"/>
      <c r="D33" s="214"/>
      <c r="E33" s="215">
        <v>2007</v>
      </c>
      <c r="F33" s="214" t="s">
        <v>216</v>
      </c>
      <c r="G33" s="327" t="s">
        <v>36</v>
      </c>
      <c r="H33" s="308" t="s">
        <v>691</v>
      </c>
    </row>
    <row r="34" spans="1:8" s="305" customFormat="1" ht="20.100000000000001" customHeight="1" x14ac:dyDescent="0.25">
      <c r="A34" s="309" t="s">
        <v>5</v>
      </c>
      <c r="B34" s="213" t="s">
        <v>1584</v>
      </c>
      <c r="C34" s="214"/>
      <c r="D34" s="214" t="s">
        <v>774</v>
      </c>
      <c r="E34" s="215">
        <v>2007</v>
      </c>
      <c r="F34" s="214" t="s">
        <v>216</v>
      </c>
      <c r="G34" s="327" t="s">
        <v>1324</v>
      </c>
      <c r="H34" s="308" t="s">
        <v>693</v>
      </c>
    </row>
    <row r="35" spans="1:8" s="305" customFormat="1" ht="20.100000000000001" customHeight="1" x14ac:dyDescent="0.25">
      <c r="A35" s="309" t="s">
        <v>747</v>
      </c>
      <c r="B35" s="213" t="s">
        <v>481</v>
      </c>
      <c r="C35" s="214"/>
      <c r="D35" s="214"/>
      <c r="E35" s="215">
        <v>2004</v>
      </c>
      <c r="F35" s="214" t="s">
        <v>217</v>
      </c>
      <c r="G35" s="327" t="s">
        <v>482</v>
      </c>
      <c r="H35" s="308" t="s">
        <v>927</v>
      </c>
    </row>
    <row r="36" spans="1:8" s="305" customFormat="1" ht="20.100000000000001" customHeight="1" x14ac:dyDescent="0.25">
      <c r="A36" s="309" t="s">
        <v>748</v>
      </c>
      <c r="B36" s="213" t="s">
        <v>508</v>
      </c>
      <c r="C36" s="214"/>
      <c r="D36" s="214"/>
      <c r="E36" s="215">
        <v>2005</v>
      </c>
      <c r="F36" s="214" t="s">
        <v>217</v>
      </c>
      <c r="G36" s="327" t="s">
        <v>815</v>
      </c>
      <c r="H36" s="308" t="s">
        <v>707</v>
      </c>
    </row>
    <row r="37" spans="1:8" s="305" customFormat="1" ht="20.100000000000001" customHeight="1" x14ac:dyDescent="0.25">
      <c r="A37" s="309" t="s">
        <v>9</v>
      </c>
      <c r="B37" s="213" t="s">
        <v>541</v>
      </c>
      <c r="C37" s="214"/>
      <c r="D37" s="214"/>
      <c r="E37" s="215">
        <v>2006</v>
      </c>
      <c r="F37" s="214" t="s">
        <v>218</v>
      </c>
      <c r="G37" s="327" t="s">
        <v>864</v>
      </c>
      <c r="H37" s="308" t="s">
        <v>691</v>
      </c>
    </row>
    <row r="38" spans="1:8" s="305" customFormat="1" ht="20.100000000000001" customHeight="1" x14ac:dyDescent="0.25">
      <c r="A38" s="309" t="s">
        <v>10</v>
      </c>
      <c r="B38" s="213" t="s">
        <v>588</v>
      </c>
      <c r="C38" s="214"/>
      <c r="D38" s="214"/>
      <c r="E38" s="215">
        <v>2005</v>
      </c>
      <c r="F38" s="214" t="s">
        <v>218</v>
      </c>
      <c r="G38" s="327" t="s">
        <v>591</v>
      </c>
      <c r="H38" s="308" t="s">
        <v>693</v>
      </c>
    </row>
    <row r="39" spans="1:8" s="305" customFormat="1" ht="20.100000000000001" customHeight="1" x14ac:dyDescent="0.25">
      <c r="A39" s="309" t="s">
        <v>749</v>
      </c>
      <c r="B39" s="213" t="s">
        <v>321</v>
      </c>
      <c r="C39" s="214"/>
      <c r="D39" s="214" t="s">
        <v>774</v>
      </c>
      <c r="E39" s="215">
        <v>2006</v>
      </c>
      <c r="F39" s="214" t="s">
        <v>218</v>
      </c>
      <c r="G39" s="327" t="s">
        <v>875</v>
      </c>
      <c r="H39" s="308" t="s">
        <v>691</v>
      </c>
    </row>
    <row r="40" spans="1:8" s="305" customFormat="1" ht="20.100000000000001" customHeight="1" x14ac:dyDescent="0.25">
      <c r="A40" s="309" t="s">
        <v>8</v>
      </c>
      <c r="B40" s="213" t="s">
        <v>550</v>
      </c>
      <c r="C40" s="214" t="s">
        <v>774</v>
      </c>
      <c r="D40" s="214" t="s">
        <v>774</v>
      </c>
      <c r="E40" s="215">
        <v>2006</v>
      </c>
      <c r="F40" s="214" t="s">
        <v>218</v>
      </c>
      <c r="G40" s="327" t="s">
        <v>874</v>
      </c>
      <c r="H40" s="308" t="s">
        <v>691</v>
      </c>
    </row>
    <row r="41" spans="1:8" s="305" customFormat="1" ht="20.100000000000001" customHeight="1" x14ac:dyDescent="0.25">
      <c r="A41" s="309" t="s">
        <v>18</v>
      </c>
      <c r="B41" s="213" t="s">
        <v>612</v>
      </c>
      <c r="C41" s="214" t="s">
        <v>774</v>
      </c>
      <c r="D41" s="214" t="s">
        <v>774</v>
      </c>
      <c r="E41" s="215">
        <v>2006</v>
      </c>
      <c r="F41" s="214" t="s">
        <v>218</v>
      </c>
      <c r="G41" s="327" t="s">
        <v>614</v>
      </c>
      <c r="H41" s="308" t="s">
        <v>693</v>
      </c>
    </row>
    <row r="42" spans="1:8" s="305" customFormat="1" ht="20.100000000000001" customHeight="1" x14ac:dyDescent="0.25">
      <c r="A42" s="309" t="s">
        <v>6</v>
      </c>
      <c r="B42" s="213" t="s">
        <v>909</v>
      </c>
      <c r="C42" s="214"/>
      <c r="D42" s="214"/>
      <c r="E42" s="215">
        <v>2006</v>
      </c>
      <c r="F42" s="214" t="s">
        <v>219</v>
      </c>
      <c r="G42" s="327" t="s">
        <v>35</v>
      </c>
      <c r="H42" s="308" t="s">
        <v>691</v>
      </c>
    </row>
    <row r="43" spans="1:8" s="305" customFormat="1" ht="20.100000000000001" customHeight="1" x14ac:dyDescent="0.25">
      <c r="A43" s="309" t="s">
        <v>13</v>
      </c>
      <c r="B43" s="213" t="s">
        <v>2409</v>
      </c>
      <c r="C43" s="214" t="s">
        <v>774</v>
      </c>
      <c r="D43" s="214"/>
      <c r="E43" s="215">
        <v>2006</v>
      </c>
      <c r="F43" s="214" t="s">
        <v>219</v>
      </c>
      <c r="G43" s="327" t="s">
        <v>838</v>
      </c>
      <c r="H43" s="308" t="s">
        <v>693</v>
      </c>
    </row>
    <row r="44" spans="1:8" s="305" customFormat="1" ht="20.100000000000001" customHeight="1" x14ac:dyDescent="0.25">
      <c r="A44" s="309" t="s">
        <v>14</v>
      </c>
      <c r="B44" s="213" t="s">
        <v>671</v>
      </c>
      <c r="C44" s="214" t="s">
        <v>774</v>
      </c>
      <c r="D44" s="214"/>
      <c r="E44" s="215">
        <v>2005</v>
      </c>
      <c r="F44" s="214" t="s">
        <v>219</v>
      </c>
      <c r="G44" s="327" t="s">
        <v>843</v>
      </c>
      <c r="H44" s="308" t="s">
        <v>693</v>
      </c>
    </row>
    <row r="45" spans="1:8" s="305" customFormat="1" ht="20.100000000000001" customHeight="1" x14ac:dyDescent="0.25">
      <c r="A45" s="309" t="s">
        <v>376</v>
      </c>
      <c r="B45" s="213" t="s">
        <v>646</v>
      </c>
      <c r="C45" s="214"/>
      <c r="D45" s="214"/>
      <c r="E45" s="215">
        <v>2006</v>
      </c>
      <c r="F45" s="214" t="s">
        <v>219</v>
      </c>
      <c r="G45" s="327" t="s">
        <v>648</v>
      </c>
      <c r="H45" s="308" t="s">
        <v>693</v>
      </c>
    </row>
    <row r="46" spans="1:8" s="305" customFormat="1" ht="20.100000000000001" customHeight="1" x14ac:dyDescent="0.25">
      <c r="A46" s="309" t="s">
        <v>698</v>
      </c>
      <c r="B46" s="213" t="s">
        <v>621</v>
      </c>
      <c r="C46" s="214"/>
      <c r="D46" s="214" t="s">
        <v>774</v>
      </c>
      <c r="E46" s="215">
        <v>2006</v>
      </c>
      <c r="F46" s="214" t="s">
        <v>219</v>
      </c>
      <c r="G46" s="327" t="s">
        <v>2416</v>
      </c>
      <c r="H46" s="308" t="s">
        <v>693</v>
      </c>
    </row>
    <row r="47" spans="1:8" s="305" customFormat="1" ht="20.100000000000001" customHeight="1" x14ac:dyDescent="0.25">
      <c r="A47" s="309" t="s">
        <v>699</v>
      </c>
      <c r="B47" s="213" t="s">
        <v>396</v>
      </c>
      <c r="C47" s="214" t="s">
        <v>774</v>
      </c>
      <c r="D47" s="214"/>
      <c r="E47" s="215">
        <v>2005</v>
      </c>
      <c r="F47" s="214" t="s">
        <v>221</v>
      </c>
      <c r="G47" s="327" t="s">
        <v>39</v>
      </c>
      <c r="H47" s="308" t="s">
        <v>707</v>
      </c>
    </row>
    <row r="48" spans="1:8" s="305" customFormat="1" ht="20.100000000000001" customHeight="1" x14ac:dyDescent="0.25">
      <c r="A48" s="309" t="s">
        <v>700</v>
      </c>
      <c r="B48" s="213" t="s">
        <v>395</v>
      </c>
      <c r="C48" s="214" t="s">
        <v>774</v>
      </c>
      <c r="D48" s="214"/>
      <c r="E48" s="215">
        <v>2005</v>
      </c>
      <c r="F48" s="214" t="s">
        <v>221</v>
      </c>
      <c r="G48" s="327" t="s">
        <v>277</v>
      </c>
      <c r="H48" s="308" t="s">
        <v>707</v>
      </c>
    </row>
    <row r="49" spans="1:8" s="305" customFormat="1" ht="20.100000000000001" customHeight="1" x14ac:dyDescent="0.25">
      <c r="A49" s="309" t="s">
        <v>701</v>
      </c>
      <c r="B49" s="213" t="s">
        <v>386</v>
      </c>
      <c r="C49" s="214"/>
      <c r="D49" s="214"/>
      <c r="E49" s="215">
        <v>2005</v>
      </c>
      <c r="F49" s="214" t="s">
        <v>221</v>
      </c>
      <c r="G49" s="327" t="s">
        <v>387</v>
      </c>
      <c r="H49" s="308" t="s">
        <v>927</v>
      </c>
    </row>
    <row r="50" spans="1:8" s="305" customFormat="1" ht="20.100000000000001" customHeight="1" x14ac:dyDescent="0.25">
      <c r="A50" s="309" t="s">
        <v>702</v>
      </c>
      <c r="B50" s="213" t="s">
        <v>164</v>
      </c>
      <c r="C50" s="214"/>
      <c r="D50" s="214"/>
      <c r="E50" s="215">
        <v>2005</v>
      </c>
      <c r="F50" s="214" t="s">
        <v>222</v>
      </c>
      <c r="G50" s="327" t="s">
        <v>2410</v>
      </c>
      <c r="H50" s="308" t="s">
        <v>693</v>
      </c>
    </row>
    <row r="51" spans="1:8" s="305" customFormat="1" ht="20.100000000000001" customHeight="1" x14ac:dyDescent="0.25">
      <c r="A51" s="309" t="s">
        <v>703</v>
      </c>
      <c r="B51" s="213" t="s">
        <v>299</v>
      </c>
      <c r="C51" s="214" t="s">
        <v>774</v>
      </c>
      <c r="D51" s="214"/>
      <c r="E51" s="215">
        <v>2005</v>
      </c>
      <c r="F51" s="214" t="s">
        <v>222</v>
      </c>
      <c r="G51" s="327" t="s">
        <v>281</v>
      </c>
      <c r="H51" s="308" t="s">
        <v>692</v>
      </c>
    </row>
    <row r="52" spans="1:8" s="305" customFormat="1" ht="20.100000000000001" customHeight="1" x14ac:dyDescent="0.25">
      <c r="A52" s="309" t="s">
        <v>704</v>
      </c>
      <c r="B52" s="213" t="s">
        <v>188</v>
      </c>
      <c r="C52" s="214"/>
      <c r="D52" s="214"/>
      <c r="E52" s="215">
        <v>2005</v>
      </c>
      <c r="F52" s="214" t="s">
        <v>223</v>
      </c>
      <c r="G52" s="327" t="s">
        <v>2411</v>
      </c>
      <c r="H52" s="308" t="s">
        <v>904</v>
      </c>
    </row>
    <row r="53" spans="1:8" s="305" customFormat="1" ht="20.100000000000001" customHeight="1" x14ac:dyDescent="0.25">
      <c r="A53" s="309" t="s">
        <v>705</v>
      </c>
      <c r="B53" s="213" t="s">
        <v>192</v>
      </c>
      <c r="C53" s="214" t="s">
        <v>774</v>
      </c>
      <c r="D53" s="214"/>
      <c r="E53" s="215">
        <v>2005</v>
      </c>
      <c r="F53" s="214" t="s">
        <v>223</v>
      </c>
      <c r="G53" s="327" t="s">
        <v>90</v>
      </c>
      <c r="H53" s="308" t="s">
        <v>693</v>
      </c>
    </row>
    <row r="54" spans="1:8" s="305" customFormat="1" ht="20.100000000000001" customHeight="1" x14ac:dyDescent="0.25">
      <c r="A54" s="309" t="s">
        <v>706</v>
      </c>
      <c r="B54" s="213" t="s">
        <v>350</v>
      </c>
      <c r="C54" s="214"/>
      <c r="D54" s="214"/>
      <c r="E54" s="215">
        <v>2005</v>
      </c>
      <c r="F54" s="214" t="s">
        <v>223</v>
      </c>
      <c r="G54" s="327" t="s">
        <v>351</v>
      </c>
      <c r="H54" s="308" t="s">
        <v>693</v>
      </c>
    </row>
    <row r="55" spans="1:8" s="305" customFormat="1" ht="20.100000000000001" customHeight="1" x14ac:dyDescent="0.25">
      <c r="A55" s="309" t="s">
        <v>2413</v>
      </c>
      <c r="B55" s="213" t="s">
        <v>352</v>
      </c>
      <c r="C55" s="214"/>
      <c r="D55" s="214"/>
      <c r="E55" s="215">
        <v>2005</v>
      </c>
      <c r="F55" s="214" t="s">
        <v>223</v>
      </c>
      <c r="G55" s="327" t="s">
        <v>2412</v>
      </c>
      <c r="H55" s="308" t="s">
        <v>693</v>
      </c>
    </row>
    <row r="56" spans="1:8" s="305" customFormat="1" ht="20.100000000000001" customHeight="1" x14ac:dyDescent="0.25">
      <c r="A56" s="309" t="s">
        <v>2414</v>
      </c>
      <c r="B56" s="213" t="s">
        <v>379</v>
      </c>
      <c r="C56" s="214"/>
      <c r="D56" s="214"/>
      <c r="E56" s="215">
        <v>2005</v>
      </c>
      <c r="F56" s="214" t="s">
        <v>223</v>
      </c>
      <c r="G56" s="327" t="s">
        <v>304</v>
      </c>
      <c r="H56" s="308" t="s">
        <v>691</v>
      </c>
    </row>
    <row r="57" spans="1:8" s="305" customFormat="1" ht="20.100000000000001" customHeight="1" x14ac:dyDescent="0.25">
      <c r="A57" s="309" t="s">
        <v>2417</v>
      </c>
      <c r="B57" s="213" t="s">
        <v>697</v>
      </c>
      <c r="C57" s="214" t="s">
        <v>774</v>
      </c>
      <c r="D57" s="214"/>
      <c r="E57" s="215">
        <v>2005</v>
      </c>
      <c r="F57" s="214" t="s">
        <v>223</v>
      </c>
      <c r="G57" s="327" t="s">
        <v>387</v>
      </c>
      <c r="H57" s="308" t="s">
        <v>691</v>
      </c>
    </row>
    <row r="58" spans="1:8" s="305" customFormat="1" ht="20.100000000000001" customHeight="1" thickBot="1" x14ac:dyDescent="0.3">
      <c r="A58" s="322" t="s">
        <v>2418</v>
      </c>
      <c r="B58" s="218" t="s">
        <v>0</v>
      </c>
      <c r="C58" s="219" t="s">
        <v>774</v>
      </c>
      <c r="D58" s="219"/>
      <c r="E58" s="220">
        <v>2005</v>
      </c>
      <c r="F58" s="219" t="s">
        <v>223</v>
      </c>
      <c r="G58" s="328" t="s">
        <v>326</v>
      </c>
      <c r="H58" s="221" t="s">
        <v>691</v>
      </c>
    </row>
    <row r="60" spans="1:8" ht="18.75" customHeight="1" x14ac:dyDescent="0.25">
      <c r="C60" s="304">
        <f>COUNTIF(C7:C58,"x")</f>
        <v>27</v>
      </c>
      <c r="D60" s="304">
        <f>COUNTIF(D7:D58,"x")</f>
        <v>9</v>
      </c>
      <c r="E60" s="522" t="s">
        <v>1577</v>
      </c>
      <c r="F60" s="522"/>
      <c r="G60" s="522"/>
      <c r="H60" s="522"/>
    </row>
    <row r="61" spans="1:8" ht="18.75" customHeight="1" x14ac:dyDescent="0.25">
      <c r="B61" s="303" t="s">
        <v>922</v>
      </c>
      <c r="C61" s="520">
        <f>COUNTIF(F7:F58,"6A")+COUNTIF(F7:F58,"6B")+COUNTIF(F7:F58,"6C")+COUNTIF(F7:F58,"6D")+COUNTIF(F7:F58,"6E")</f>
        <v>17</v>
      </c>
      <c r="D61" s="520"/>
      <c r="E61" s="523" t="s">
        <v>452</v>
      </c>
      <c r="F61" s="523"/>
      <c r="G61" s="523"/>
      <c r="H61" s="523"/>
    </row>
    <row r="62" spans="1:8" ht="18.75" customHeight="1" x14ac:dyDescent="0.25">
      <c r="B62" s="303" t="s">
        <v>923</v>
      </c>
      <c r="C62" s="520">
        <f>COUNTIF(F7:F58,"7A")+COUNTIF(F7:F58,"7B")+COUNTIF(F7:F58,"7C")+COUNTIF(F7:F58,"7D")+COUNTIF(F7:F58,"7E")</f>
        <v>10</v>
      </c>
      <c r="D62" s="520"/>
      <c r="E62" s="300"/>
      <c r="F62" s="300"/>
      <c r="G62" s="301"/>
      <c r="H62" s="300"/>
    </row>
    <row r="63" spans="1:8" ht="18.75" customHeight="1" x14ac:dyDescent="0.25">
      <c r="B63" s="303" t="s">
        <v>924</v>
      </c>
      <c r="C63" s="520">
        <f>COUNTIF(F7:F58,"8A")+COUNTIF(F7:F58,"8B")+COUNTIF(F7:F58,"8C")+COUNTIF(F7:F58,"8D")</f>
        <v>12</v>
      </c>
      <c r="D63" s="520"/>
      <c r="E63" s="300"/>
      <c r="F63" s="300"/>
      <c r="G63" s="301"/>
      <c r="H63" s="300"/>
    </row>
    <row r="64" spans="1:8" ht="18.75" customHeight="1" x14ac:dyDescent="0.25">
      <c r="B64" s="303" t="s">
        <v>925</v>
      </c>
      <c r="C64" s="520">
        <f>COUNTIF(F7:F58,"9A")+COUNTIF(F7:F58,"9B")+COUNTIF(F7:F58,"9C")+COUNTIF(F7:F58,"9D")</f>
        <v>12</v>
      </c>
      <c r="D64" s="520"/>
      <c r="E64" s="300"/>
      <c r="F64" s="300"/>
      <c r="G64" s="301"/>
      <c r="H64" s="300"/>
    </row>
    <row r="65" spans="1:8" ht="18.75" customHeight="1" x14ac:dyDescent="0.25">
      <c r="B65" s="302" t="s">
        <v>926</v>
      </c>
      <c r="C65" s="521">
        <f>C64+C63+C62+C61</f>
        <v>51</v>
      </c>
      <c r="D65" s="521"/>
      <c r="E65" s="300"/>
      <c r="F65" s="300"/>
      <c r="G65" s="301"/>
      <c r="H65" s="300"/>
    </row>
    <row r="66" spans="1:8" ht="15.75" x14ac:dyDescent="0.25">
      <c r="A66" s="299" t="s">
        <v>1576</v>
      </c>
      <c r="B66" s="298"/>
    </row>
    <row r="67" spans="1:8" ht="15.75" x14ac:dyDescent="0.25">
      <c r="A67" s="298"/>
      <c r="B67" s="298" t="s">
        <v>1575</v>
      </c>
    </row>
    <row r="68" spans="1:8" ht="15.75" x14ac:dyDescent="0.25">
      <c r="A68" s="298"/>
      <c r="B68" s="298" t="s">
        <v>1574</v>
      </c>
    </row>
    <row r="69" spans="1:8" ht="15.75" x14ac:dyDescent="0.25">
      <c r="A69" s="298"/>
      <c r="B69" s="298" t="s">
        <v>1573</v>
      </c>
    </row>
  </sheetData>
  <mergeCells count="13">
    <mergeCell ref="A5:H5"/>
    <mergeCell ref="C65:D65"/>
    <mergeCell ref="E60:H60"/>
    <mergeCell ref="C61:D61"/>
    <mergeCell ref="E61:H61"/>
    <mergeCell ref="C62:D62"/>
    <mergeCell ref="C63:D63"/>
    <mergeCell ref="C64:D64"/>
    <mergeCell ref="A1:C1"/>
    <mergeCell ref="E1:H1"/>
    <mergeCell ref="A2:C2"/>
    <mergeCell ref="E2:H2"/>
    <mergeCell ref="A4:H4"/>
  </mergeCells>
  <pageMargins left="0.42" right="0.22" top="0.57999999999999996" bottom="0.33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zoomScaleNormal="100" workbookViewId="0">
      <pane xSplit="4" ySplit="10" topLeftCell="E128" activePane="bottomRight" state="frozen"/>
      <selection pane="topRight" activeCell="G1" sqref="G1"/>
      <selection pane="bottomLeft" activeCell="A5" sqref="A5"/>
      <selection pane="bottomRight" activeCell="H173" sqref="H173:H174"/>
    </sheetView>
  </sheetViews>
  <sheetFormatPr defaultRowHeight="15.75" x14ac:dyDescent="0.25"/>
  <cols>
    <col min="1" max="1" width="4.42578125" style="286" bestFit="1" customWidth="1"/>
    <col min="2" max="2" width="5.5703125" style="286" bestFit="1" customWidth="1"/>
    <col min="3" max="3" width="4.85546875" style="286" bestFit="1" customWidth="1"/>
    <col min="4" max="4" width="23.28515625" style="290" bestFit="1" customWidth="1"/>
    <col min="5" max="5" width="11.28515625" style="286" bestFit="1" customWidth="1"/>
    <col min="6" max="6" width="3.85546875" style="292" bestFit="1" customWidth="1"/>
    <col min="7" max="7" width="4" style="292" bestFit="1" customWidth="1"/>
    <col min="8" max="8" width="22.42578125" style="292" customWidth="1"/>
    <col min="9" max="9" width="17.7109375" style="284" bestFit="1" customWidth="1"/>
    <col min="10" max="16384" width="9.140625" style="286"/>
  </cols>
  <sheetData>
    <row r="1" spans="1:9" s="295" customFormat="1" ht="16.5" x14ac:dyDescent="0.25">
      <c r="A1" s="530" t="s">
        <v>1431</v>
      </c>
      <c r="B1" s="530"/>
      <c r="C1" s="530"/>
      <c r="D1" s="530"/>
      <c r="E1" s="529" t="s">
        <v>25</v>
      </c>
      <c r="F1" s="529"/>
      <c r="G1" s="529"/>
      <c r="H1" s="529"/>
      <c r="I1" s="529"/>
    </row>
    <row r="2" spans="1:9" s="295" customFormat="1" ht="16.5" x14ac:dyDescent="0.25">
      <c r="A2" s="531" t="s">
        <v>26</v>
      </c>
      <c r="B2" s="531"/>
      <c r="C2" s="531"/>
      <c r="D2" s="531"/>
      <c r="E2" s="527" t="s">
        <v>27</v>
      </c>
      <c r="F2" s="527"/>
      <c r="G2" s="527"/>
      <c r="H2" s="527"/>
      <c r="I2" s="527"/>
    </row>
    <row r="3" spans="1:9" s="295" customFormat="1" ht="16.5" x14ac:dyDescent="0.25">
      <c r="A3" s="531"/>
      <c r="B3" s="531"/>
      <c r="C3" s="531"/>
      <c r="D3" s="531"/>
      <c r="E3" s="294"/>
      <c r="F3" s="294"/>
      <c r="G3" s="294"/>
    </row>
    <row r="4" spans="1:9" s="295" customFormat="1" ht="18.75" x14ac:dyDescent="0.3">
      <c r="A4" s="532" t="s">
        <v>1432</v>
      </c>
      <c r="B4" s="532"/>
      <c r="C4" s="532"/>
      <c r="D4" s="532"/>
      <c r="E4" s="532"/>
      <c r="F4" s="532"/>
      <c r="G4" s="532"/>
      <c r="H4" s="532"/>
      <c r="I4" s="532"/>
    </row>
    <row r="5" spans="1:9" s="295" customFormat="1" ht="18.75" x14ac:dyDescent="0.3">
      <c r="A5" s="532" t="s">
        <v>3250</v>
      </c>
      <c r="B5" s="532"/>
      <c r="C5" s="532"/>
      <c r="D5" s="532"/>
      <c r="E5" s="532"/>
      <c r="F5" s="532"/>
      <c r="G5" s="532"/>
      <c r="H5" s="532"/>
      <c r="I5" s="532"/>
    </row>
    <row r="7" spans="1:9" ht="20.100000000000001" customHeight="1" x14ac:dyDescent="0.25">
      <c r="A7" s="285" t="s">
        <v>1430</v>
      </c>
      <c r="B7" s="285" t="s">
        <v>1429</v>
      </c>
      <c r="C7" s="285" t="s">
        <v>770</v>
      </c>
      <c r="D7" s="285" t="s">
        <v>717</v>
      </c>
      <c r="E7" s="285" t="s">
        <v>767</v>
      </c>
      <c r="F7" s="282" t="s">
        <v>207</v>
      </c>
      <c r="G7" s="282" t="s">
        <v>917</v>
      </c>
      <c r="H7" s="282" t="s">
        <v>773</v>
      </c>
      <c r="I7" s="291" t="s">
        <v>772</v>
      </c>
    </row>
    <row r="8" spans="1:9" ht="20.100000000000001" customHeight="1" x14ac:dyDescent="0.25">
      <c r="A8" s="287">
        <v>1</v>
      </c>
      <c r="B8" s="288" t="s">
        <v>1434</v>
      </c>
      <c r="C8" s="287" t="s">
        <v>208</v>
      </c>
      <c r="D8" s="289" t="s">
        <v>2433</v>
      </c>
      <c r="E8" s="287" t="s">
        <v>2434</v>
      </c>
      <c r="F8" s="293"/>
      <c r="G8" s="293" t="s">
        <v>774</v>
      </c>
      <c r="H8" s="293" t="s">
        <v>231</v>
      </c>
      <c r="I8" s="283" t="s">
        <v>2435</v>
      </c>
    </row>
    <row r="9" spans="1:9" ht="20.100000000000001" customHeight="1" x14ac:dyDescent="0.25">
      <c r="A9" s="287">
        <v>2</v>
      </c>
      <c r="B9" s="288" t="s">
        <v>1435</v>
      </c>
      <c r="C9" s="287" t="s">
        <v>208</v>
      </c>
      <c r="D9" s="289" t="s">
        <v>2442</v>
      </c>
      <c r="E9" s="287" t="s">
        <v>2443</v>
      </c>
      <c r="F9" s="293"/>
      <c r="G9" s="293"/>
      <c r="H9" s="293" t="s">
        <v>236</v>
      </c>
      <c r="I9" s="283" t="s">
        <v>2444</v>
      </c>
    </row>
    <row r="10" spans="1:9" ht="20.100000000000001" customHeight="1" x14ac:dyDescent="0.25">
      <c r="A10" s="287">
        <v>3</v>
      </c>
      <c r="B10" s="288" t="s">
        <v>1436</v>
      </c>
      <c r="C10" s="287" t="s">
        <v>208</v>
      </c>
      <c r="D10" s="289" t="s">
        <v>2449</v>
      </c>
      <c r="E10" s="287" t="s">
        <v>2450</v>
      </c>
      <c r="F10" s="293" t="s">
        <v>774</v>
      </c>
      <c r="G10" s="293"/>
      <c r="H10" s="293" t="s">
        <v>231</v>
      </c>
      <c r="I10" s="283" t="s">
        <v>2451</v>
      </c>
    </row>
    <row r="11" spans="1:9" ht="20.100000000000001" customHeight="1" x14ac:dyDescent="0.25">
      <c r="A11" s="287">
        <v>4</v>
      </c>
      <c r="B11" s="288" t="s">
        <v>1437</v>
      </c>
      <c r="C11" s="287" t="s">
        <v>208</v>
      </c>
      <c r="D11" s="289" t="s">
        <v>2455</v>
      </c>
      <c r="E11" s="287" t="s">
        <v>2456</v>
      </c>
      <c r="F11" s="293" t="s">
        <v>774</v>
      </c>
      <c r="G11" s="293"/>
      <c r="H11" s="293" t="s">
        <v>2457</v>
      </c>
      <c r="I11" s="283" t="s">
        <v>2458</v>
      </c>
    </row>
    <row r="12" spans="1:9" ht="20.100000000000001" customHeight="1" x14ac:dyDescent="0.25">
      <c r="A12" s="287">
        <v>5</v>
      </c>
      <c r="B12" s="288" t="s">
        <v>1438</v>
      </c>
      <c r="C12" s="287" t="s">
        <v>208</v>
      </c>
      <c r="D12" s="289" t="s">
        <v>2464</v>
      </c>
      <c r="E12" s="287" t="s">
        <v>2465</v>
      </c>
      <c r="F12" s="293" t="s">
        <v>774</v>
      </c>
      <c r="G12" s="293"/>
      <c r="H12" s="293" t="s">
        <v>231</v>
      </c>
      <c r="I12" s="283" t="s">
        <v>2466</v>
      </c>
    </row>
    <row r="13" spans="1:9" ht="20.100000000000001" customHeight="1" x14ac:dyDescent="0.25">
      <c r="A13" s="287">
        <v>6</v>
      </c>
      <c r="B13" s="288" t="s">
        <v>1439</v>
      </c>
      <c r="C13" s="287" t="s">
        <v>208</v>
      </c>
      <c r="D13" s="289" t="s">
        <v>468</v>
      </c>
      <c r="E13" s="287" t="s">
        <v>2471</v>
      </c>
      <c r="F13" s="293" t="s">
        <v>774</v>
      </c>
      <c r="G13" s="293"/>
      <c r="H13" s="293" t="s">
        <v>231</v>
      </c>
      <c r="I13" s="283" t="s">
        <v>2472</v>
      </c>
    </row>
    <row r="14" spans="1:9" ht="20.100000000000001" customHeight="1" x14ac:dyDescent="0.25">
      <c r="A14" s="287">
        <v>7</v>
      </c>
      <c r="B14" s="288" t="s">
        <v>1440</v>
      </c>
      <c r="C14" s="287" t="s">
        <v>208</v>
      </c>
      <c r="D14" s="289" t="s">
        <v>2476</v>
      </c>
      <c r="E14" s="287" t="s">
        <v>2477</v>
      </c>
      <c r="F14" s="293"/>
      <c r="G14" s="293"/>
      <c r="H14" s="293" t="s">
        <v>231</v>
      </c>
      <c r="I14" s="283" t="s">
        <v>2478</v>
      </c>
    </row>
    <row r="15" spans="1:9" ht="20.100000000000001" customHeight="1" x14ac:dyDescent="0.25">
      <c r="A15" s="287">
        <v>8</v>
      </c>
      <c r="B15" s="288" t="s">
        <v>1441</v>
      </c>
      <c r="C15" s="287" t="s">
        <v>208</v>
      </c>
      <c r="D15" s="289" t="s">
        <v>2481</v>
      </c>
      <c r="E15" s="287" t="s">
        <v>2482</v>
      </c>
      <c r="F15" s="293"/>
      <c r="G15" s="293"/>
      <c r="H15" s="293" t="s">
        <v>231</v>
      </c>
      <c r="I15" s="283" t="s">
        <v>2483</v>
      </c>
    </row>
    <row r="16" spans="1:9" ht="20.100000000000001" customHeight="1" x14ac:dyDescent="0.25">
      <c r="A16" s="287">
        <v>9</v>
      </c>
      <c r="B16" s="288" t="s">
        <v>1442</v>
      </c>
      <c r="C16" s="287" t="s">
        <v>208</v>
      </c>
      <c r="D16" s="289" t="s">
        <v>2487</v>
      </c>
      <c r="E16" s="287" t="s">
        <v>2488</v>
      </c>
      <c r="F16" s="293"/>
      <c r="G16" s="293"/>
      <c r="H16" s="293" t="s">
        <v>231</v>
      </c>
      <c r="I16" s="283" t="s">
        <v>2489</v>
      </c>
    </row>
    <row r="17" spans="1:9" ht="20.100000000000001" customHeight="1" x14ac:dyDescent="0.25">
      <c r="A17" s="287">
        <v>10</v>
      </c>
      <c r="B17" s="288" t="s">
        <v>1443</v>
      </c>
      <c r="C17" s="287" t="s">
        <v>208</v>
      </c>
      <c r="D17" s="289" t="s">
        <v>2492</v>
      </c>
      <c r="E17" s="287" t="s">
        <v>2493</v>
      </c>
      <c r="F17" s="293"/>
      <c r="G17" s="293"/>
      <c r="H17" s="293" t="s">
        <v>231</v>
      </c>
      <c r="I17" s="283" t="s">
        <v>2494</v>
      </c>
    </row>
    <row r="18" spans="1:9" ht="20.100000000000001" customHeight="1" x14ac:dyDescent="0.25">
      <c r="A18" s="287">
        <v>11</v>
      </c>
      <c r="B18" s="288" t="s">
        <v>1444</v>
      </c>
      <c r="C18" s="287" t="s">
        <v>208</v>
      </c>
      <c r="D18" s="289" t="s">
        <v>2499</v>
      </c>
      <c r="E18" s="287" t="s">
        <v>2500</v>
      </c>
      <c r="F18" s="293"/>
      <c r="G18" s="293"/>
      <c r="H18" s="293" t="s">
        <v>2501</v>
      </c>
      <c r="I18" s="283" t="s">
        <v>2502</v>
      </c>
    </row>
    <row r="19" spans="1:9" ht="20.100000000000001" customHeight="1" x14ac:dyDescent="0.25">
      <c r="A19" s="287">
        <v>12</v>
      </c>
      <c r="B19" s="288" t="s">
        <v>1445</v>
      </c>
      <c r="C19" s="287" t="s">
        <v>208</v>
      </c>
      <c r="D19" s="289" t="s">
        <v>2506</v>
      </c>
      <c r="E19" s="287" t="s">
        <v>2507</v>
      </c>
      <c r="F19" s="293"/>
      <c r="G19" s="293"/>
      <c r="H19" s="293" t="s">
        <v>231</v>
      </c>
      <c r="I19" s="283" t="s">
        <v>2508</v>
      </c>
    </row>
    <row r="20" spans="1:9" ht="20.100000000000001" customHeight="1" x14ac:dyDescent="0.25">
      <c r="A20" s="287">
        <v>13</v>
      </c>
      <c r="B20" s="288" t="s">
        <v>1446</v>
      </c>
      <c r="C20" s="287" t="s">
        <v>208</v>
      </c>
      <c r="D20" s="289" t="s">
        <v>1815</v>
      </c>
      <c r="E20" s="287" t="s">
        <v>2513</v>
      </c>
      <c r="F20" s="293"/>
      <c r="G20" s="293"/>
      <c r="H20" s="293" t="s">
        <v>231</v>
      </c>
      <c r="I20" s="283" t="s">
        <v>2435</v>
      </c>
    </row>
    <row r="21" spans="1:9" ht="20.100000000000001" customHeight="1" x14ac:dyDescent="0.25">
      <c r="A21" s="287">
        <v>14</v>
      </c>
      <c r="B21" s="288" t="s">
        <v>1447</v>
      </c>
      <c r="C21" s="287" t="s">
        <v>208</v>
      </c>
      <c r="D21" s="289" t="s">
        <v>2517</v>
      </c>
      <c r="E21" s="287" t="s">
        <v>2518</v>
      </c>
      <c r="F21" s="293"/>
      <c r="G21" s="293"/>
      <c r="H21" s="293" t="s">
        <v>236</v>
      </c>
      <c r="I21" s="283" t="s">
        <v>2519</v>
      </c>
    </row>
    <row r="22" spans="1:9" ht="20.100000000000001" customHeight="1" x14ac:dyDescent="0.25">
      <c r="A22" s="287">
        <v>15</v>
      </c>
      <c r="B22" s="288" t="s">
        <v>1448</v>
      </c>
      <c r="C22" s="287" t="s">
        <v>208</v>
      </c>
      <c r="D22" s="289" t="s">
        <v>2525</v>
      </c>
      <c r="E22" s="287" t="s">
        <v>2526</v>
      </c>
      <c r="F22" s="293"/>
      <c r="G22" s="293"/>
      <c r="H22" s="293" t="s">
        <v>231</v>
      </c>
      <c r="I22" s="283" t="s">
        <v>2527</v>
      </c>
    </row>
    <row r="23" spans="1:9" ht="20.100000000000001" customHeight="1" x14ac:dyDescent="0.25">
      <c r="A23" s="287">
        <v>16</v>
      </c>
      <c r="B23" s="288" t="s">
        <v>1449</v>
      </c>
      <c r="C23" s="287" t="s">
        <v>208</v>
      </c>
      <c r="D23" s="289" t="s">
        <v>2532</v>
      </c>
      <c r="E23" s="287" t="s">
        <v>1722</v>
      </c>
      <c r="F23" s="293"/>
      <c r="G23" s="293" t="s">
        <v>774</v>
      </c>
      <c r="H23" s="293" t="s">
        <v>231</v>
      </c>
      <c r="I23" s="283" t="s">
        <v>2533</v>
      </c>
    </row>
    <row r="24" spans="1:9" ht="20.100000000000001" customHeight="1" x14ac:dyDescent="0.25">
      <c r="A24" s="287">
        <v>17</v>
      </c>
      <c r="B24" s="288" t="s">
        <v>1450</v>
      </c>
      <c r="C24" s="287" t="s">
        <v>208</v>
      </c>
      <c r="D24" s="289" t="s">
        <v>2536</v>
      </c>
      <c r="E24" s="287" t="s">
        <v>2537</v>
      </c>
      <c r="F24" s="293"/>
      <c r="G24" s="293"/>
      <c r="H24" s="293" t="s">
        <v>231</v>
      </c>
      <c r="I24" s="283" t="s">
        <v>2538</v>
      </c>
    </row>
    <row r="25" spans="1:9" ht="20.100000000000001" customHeight="1" x14ac:dyDescent="0.25">
      <c r="A25" s="287">
        <v>18</v>
      </c>
      <c r="B25" s="288" t="s">
        <v>1451</v>
      </c>
      <c r="C25" s="287" t="s">
        <v>208</v>
      </c>
      <c r="D25" s="289" t="s">
        <v>2542</v>
      </c>
      <c r="E25" s="287" t="s">
        <v>2543</v>
      </c>
      <c r="F25" s="293"/>
      <c r="G25" s="293"/>
      <c r="H25" s="293" t="s">
        <v>236</v>
      </c>
      <c r="I25" s="283" t="s">
        <v>2544</v>
      </c>
    </row>
    <row r="26" spans="1:9" ht="20.100000000000001" customHeight="1" x14ac:dyDescent="0.25">
      <c r="A26" s="287">
        <v>19</v>
      </c>
      <c r="B26" s="288" t="s">
        <v>1452</v>
      </c>
      <c r="C26" s="287" t="s">
        <v>208</v>
      </c>
      <c r="D26" s="289" t="s">
        <v>2549</v>
      </c>
      <c r="E26" s="287" t="s">
        <v>2550</v>
      </c>
      <c r="F26" s="293" t="s">
        <v>774</v>
      </c>
      <c r="G26" s="293"/>
      <c r="H26" s="293" t="s">
        <v>2551</v>
      </c>
      <c r="I26" s="283" t="s">
        <v>2552</v>
      </c>
    </row>
    <row r="27" spans="1:9" ht="20.100000000000001" customHeight="1" x14ac:dyDescent="0.25">
      <c r="A27" s="287">
        <v>20</v>
      </c>
      <c r="B27" s="288" t="s">
        <v>1453</v>
      </c>
      <c r="C27" s="287" t="s">
        <v>208</v>
      </c>
      <c r="D27" s="289" t="s">
        <v>2556</v>
      </c>
      <c r="E27" s="287" t="s">
        <v>2557</v>
      </c>
      <c r="F27" s="293" t="s">
        <v>774</v>
      </c>
      <c r="G27" s="293"/>
      <c r="H27" s="293" t="s">
        <v>231</v>
      </c>
      <c r="I27" s="283" t="s">
        <v>2494</v>
      </c>
    </row>
    <row r="28" spans="1:9" ht="20.100000000000001" customHeight="1" x14ac:dyDescent="0.25">
      <c r="A28" s="287">
        <v>21</v>
      </c>
      <c r="B28" s="288" t="s">
        <v>1454</v>
      </c>
      <c r="C28" s="287" t="s">
        <v>208</v>
      </c>
      <c r="D28" s="289" t="s">
        <v>1101</v>
      </c>
      <c r="E28" s="287" t="s">
        <v>2561</v>
      </c>
      <c r="F28" s="293" t="s">
        <v>774</v>
      </c>
      <c r="G28" s="293"/>
      <c r="H28" s="293" t="s">
        <v>231</v>
      </c>
      <c r="I28" s="283" t="s">
        <v>2562</v>
      </c>
    </row>
    <row r="29" spans="1:9" ht="20.100000000000001" customHeight="1" x14ac:dyDescent="0.25">
      <c r="A29" s="287">
        <v>22</v>
      </c>
      <c r="B29" s="288" t="s">
        <v>1455</v>
      </c>
      <c r="C29" s="287" t="s">
        <v>208</v>
      </c>
      <c r="D29" s="289" t="s">
        <v>1101</v>
      </c>
      <c r="E29" s="287" t="s">
        <v>2568</v>
      </c>
      <c r="F29" s="293" t="s">
        <v>774</v>
      </c>
      <c r="G29" s="293"/>
      <c r="H29" s="293" t="s">
        <v>231</v>
      </c>
      <c r="I29" s="283" t="s">
        <v>2569</v>
      </c>
    </row>
    <row r="30" spans="1:9" ht="20.100000000000001" customHeight="1" x14ac:dyDescent="0.25">
      <c r="A30" s="287">
        <v>23</v>
      </c>
      <c r="B30" s="288" t="s">
        <v>1456</v>
      </c>
      <c r="C30" s="287" t="s">
        <v>208</v>
      </c>
      <c r="D30" s="289" t="s">
        <v>2575</v>
      </c>
      <c r="E30" s="287" t="s">
        <v>2576</v>
      </c>
      <c r="F30" s="293" t="s">
        <v>774</v>
      </c>
      <c r="G30" s="293"/>
      <c r="H30" s="293" t="s">
        <v>231</v>
      </c>
      <c r="I30" s="283" t="s">
        <v>2577</v>
      </c>
    </row>
    <row r="31" spans="1:9" ht="20.100000000000001" customHeight="1" x14ac:dyDescent="0.25">
      <c r="A31" s="287">
        <v>24</v>
      </c>
      <c r="B31" s="288" t="s">
        <v>1457</v>
      </c>
      <c r="C31" s="287" t="s">
        <v>208</v>
      </c>
      <c r="D31" s="289" t="s">
        <v>2582</v>
      </c>
      <c r="E31" s="287" t="s">
        <v>2583</v>
      </c>
      <c r="F31" s="293" t="s">
        <v>774</v>
      </c>
      <c r="G31" s="293"/>
      <c r="H31" s="293" t="s">
        <v>2584</v>
      </c>
      <c r="I31" s="283" t="s">
        <v>2585</v>
      </c>
    </row>
    <row r="32" spans="1:9" ht="20.100000000000001" customHeight="1" x14ac:dyDescent="0.25">
      <c r="A32" s="287">
        <v>25</v>
      </c>
      <c r="B32" s="288" t="s">
        <v>1458</v>
      </c>
      <c r="C32" s="287" t="s">
        <v>208</v>
      </c>
      <c r="D32" s="289" t="s">
        <v>2590</v>
      </c>
      <c r="E32" s="287" t="s">
        <v>2591</v>
      </c>
      <c r="F32" s="293"/>
      <c r="G32" s="293"/>
      <c r="H32" s="293" t="s">
        <v>236</v>
      </c>
      <c r="I32" s="283" t="s">
        <v>2592</v>
      </c>
    </row>
    <row r="33" spans="1:10" ht="20.100000000000001" customHeight="1" x14ac:dyDescent="0.25">
      <c r="A33" s="287">
        <v>26</v>
      </c>
      <c r="B33" s="288" t="s">
        <v>1459</v>
      </c>
      <c r="C33" s="287" t="s">
        <v>208</v>
      </c>
      <c r="D33" s="289" t="s">
        <v>2596</v>
      </c>
      <c r="E33" s="287" t="s">
        <v>2597</v>
      </c>
      <c r="F33" s="293"/>
      <c r="G33" s="293"/>
      <c r="H33" s="293" t="s">
        <v>231</v>
      </c>
      <c r="I33" s="283" t="s">
        <v>2598</v>
      </c>
    </row>
    <row r="34" spans="1:10" ht="20.100000000000001" customHeight="1" x14ac:dyDescent="0.25">
      <c r="A34" s="470">
        <v>27</v>
      </c>
      <c r="B34" s="471" t="s">
        <v>1460</v>
      </c>
      <c r="C34" s="470" t="s">
        <v>208</v>
      </c>
      <c r="D34" s="472" t="s">
        <v>1758</v>
      </c>
      <c r="E34" s="470" t="s">
        <v>1587</v>
      </c>
      <c r="F34" s="473"/>
      <c r="G34" s="473"/>
      <c r="H34" s="473" t="s">
        <v>231</v>
      </c>
      <c r="I34" s="474" t="s">
        <v>1378</v>
      </c>
      <c r="J34" s="286" t="s">
        <v>3246</v>
      </c>
    </row>
    <row r="35" spans="1:10" ht="20.100000000000001" customHeight="1" x14ac:dyDescent="0.25">
      <c r="A35" s="287">
        <v>28</v>
      </c>
      <c r="B35" s="288" t="s">
        <v>1461</v>
      </c>
      <c r="C35" s="287" t="s">
        <v>208</v>
      </c>
      <c r="D35" s="289" t="s">
        <v>2601</v>
      </c>
      <c r="E35" s="287" t="s">
        <v>2602</v>
      </c>
      <c r="F35" s="293"/>
      <c r="G35" s="293"/>
      <c r="H35" s="293" t="s">
        <v>231</v>
      </c>
      <c r="I35" s="283" t="s">
        <v>2603</v>
      </c>
    </row>
    <row r="36" spans="1:10" ht="20.100000000000001" customHeight="1" x14ac:dyDescent="0.25">
      <c r="A36" s="287">
        <v>29</v>
      </c>
      <c r="B36" s="288" t="s">
        <v>1462</v>
      </c>
      <c r="C36" s="287" t="s">
        <v>208</v>
      </c>
      <c r="D36" s="289" t="s">
        <v>2606</v>
      </c>
      <c r="E36" s="287" t="s">
        <v>2607</v>
      </c>
      <c r="F36" s="293" t="s">
        <v>774</v>
      </c>
      <c r="G36" s="293" t="s">
        <v>774</v>
      </c>
      <c r="H36" s="293" t="s">
        <v>234</v>
      </c>
      <c r="I36" s="283" t="s">
        <v>2608</v>
      </c>
    </row>
    <row r="37" spans="1:10" ht="20.100000000000001" customHeight="1" x14ac:dyDescent="0.25">
      <c r="A37" s="287">
        <v>30</v>
      </c>
      <c r="B37" s="288" t="s">
        <v>1463</v>
      </c>
      <c r="C37" s="287" t="s">
        <v>208</v>
      </c>
      <c r="D37" s="289" t="s">
        <v>2611</v>
      </c>
      <c r="E37" s="287" t="s">
        <v>2612</v>
      </c>
      <c r="F37" s="293" t="s">
        <v>774</v>
      </c>
      <c r="G37" s="293" t="s">
        <v>774</v>
      </c>
      <c r="H37" s="293" t="s">
        <v>2551</v>
      </c>
      <c r="I37" s="283" t="s">
        <v>2613</v>
      </c>
    </row>
    <row r="38" spans="1:10" ht="20.100000000000001" customHeight="1" x14ac:dyDescent="0.25">
      <c r="A38" s="287">
        <v>31</v>
      </c>
      <c r="B38" s="288" t="s">
        <v>1464</v>
      </c>
      <c r="C38" s="287" t="s">
        <v>208</v>
      </c>
      <c r="D38" s="289" t="s">
        <v>697</v>
      </c>
      <c r="E38" s="287" t="s">
        <v>2617</v>
      </c>
      <c r="F38" s="293" t="s">
        <v>774</v>
      </c>
      <c r="G38" s="293"/>
      <c r="H38" s="293" t="s">
        <v>236</v>
      </c>
      <c r="I38" s="283" t="s">
        <v>2618</v>
      </c>
    </row>
    <row r="39" spans="1:10" ht="20.100000000000001" customHeight="1" x14ac:dyDescent="0.25">
      <c r="A39" s="287">
        <v>32</v>
      </c>
      <c r="B39" s="288" t="s">
        <v>1465</v>
      </c>
      <c r="C39" s="287" t="s">
        <v>208</v>
      </c>
      <c r="D39" s="289" t="s">
        <v>2624</v>
      </c>
      <c r="E39" s="287" t="s">
        <v>2625</v>
      </c>
      <c r="F39" s="293"/>
      <c r="G39" s="293"/>
      <c r="H39" s="293" t="s">
        <v>231</v>
      </c>
      <c r="I39" s="283" t="s">
        <v>2626</v>
      </c>
    </row>
    <row r="40" spans="1:10" ht="20.100000000000001" customHeight="1" x14ac:dyDescent="0.25">
      <c r="A40" s="287">
        <v>33</v>
      </c>
      <c r="B40" s="288" t="s">
        <v>1466</v>
      </c>
      <c r="C40" s="287" t="s">
        <v>208</v>
      </c>
      <c r="D40" s="289" t="s">
        <v>2630</v>
      </c>
      <c r="E40" s="287" t="s">
        <v>2631</v>
      </c>
      <c r="F40" s="293" t="s">
        <v>774</v>
      </c>
      <c r="G40" s="293" t="s">
        <v>774</v>
      </c>
      <c r="H40" s="293" t="s">
        <v>231</v>
      </c>
      <c r="I40" s="283" t="s">
        <v>2632</v>
      </c>
    </row>
    <row r="41" spans="1:10" ht="20.100000000000001" customHeight="1" x14ac:dyDescent="0.25">
      <c r="A41" s="287">
        <v>34</v>
      </c>
      <c r="B41" s="288" t="s">
        <v>1467</v>
      </c>
      <c r="C41" s="287" t="s">
        <v>208</v>
      </c>
      <c r="D41" s="289" t="s">
        <v>2352</v>
      </c>
      <c r="E41" s="287" t="s">
        <v>2634</v>
      </c>
      <c r="F41" s="293"/>
      <c r="G41" s="293"/>
      <c r="H41" s="293" t="s">
        <v>231</v>
      </c>
      <c r="I41" s="283" t="s">
        <v>2635</v>
      </c>
    </row>
    <row r="42" spans="1:10" ht="20.100000000000001" customHeight="1" x14ac:dyDescent="0.25">
      <c r="A42" s="287">
        <v>35</v>
      </c>
      <c r="B42" s="288" t="s">
        <v>1468</v>
      </c>
      <c r="C42" s="287" t="s">
        <v>208</v>
      </c>
      <c r="D42" s="289" t="s">
        <v>2638</v>
      </c>
      <c r="E42" s="287" t="s">
        <v>2639</v>
      </c>
      <c r="F42" s="293" t="s">
        <v>774</v>
      </c>
      <c r="G42" s="293"/>
      <c r="H42" s="293" t="s">
        <v>231</v>
      </c>
      <c r="I42" s="283" t="s">
        <v>2640</v>
      </c>
    </row>
    <row r="43" spans="1:10" ht="20.100000000000001" customHeight="1" x14ac:dyDescent="0.25">
      <c r="A43" s="287">
        <v>36</v>
      </c>
      <c r="B43" s="288" t="s">
        <v>1469</v>
      </c>
      <c r="C43" s="287" t="s">
        <v>208</v>
      </c>
      <c r="D43" s="289" t="s">
        <v>2644</v>
      </c>
      <c r="E43" s="287" t="s">
        <v>2645</v>
      </c>
      <c r="F43" s="293" t="s">
        <v>774</v>
      </c>
      <c r="G43" s="293"/>
      <c r="H43" s="293" t="s">
        <v>231</v>
      </c>
      <c r="I43" s="283" t="s">
        <v>2646</v>
      </c>
    </row>
    <row r="44" spans="1:10" ht="20.100000000000001" customHeight="1" x14ac:dyDescent="0.25">
      <c r="A44" s="287">
        <v>37</v>
      </c>
      <c r="B44" s="288" t="s">
        <v>1470</v>
      </c>
      <c r="C44" s="287" t="s">
        <v>208</v>
      </c>
      <c r="D44" s="289" t="s">
        <v>2651</v>
      </c>
      <c r="E44" s="287" t="s">
        <v>2652</v>
      </c>
      <c r="F44" s="293" t="s">
        <v>774</v>
      </c>
      <c r="G44" s="293" t="s">
        <v>774</v>
      </c>
      <c r="H44" s="293" t="s">
        <v>231</v>
      </c>
      <c r="I44" s="283" t="s">
        <v>2533</v>
      </c>
    </row>
    <row r="45" spans="1:10" ht="20.100000000000001" customHeight="1" x14ac:dyDescent="0.25">
      <c r="A45" s="287">
        <v>38</v>
      </c>
      <c r="B45" s="288" t="s">
        <v>1471</v>
      </c>
      <c r="C45" s="287" t="s">
        <v>208</v>
      </c>
      <c r="D45" s="289" t="s">
        <v>2654</v>
      </c>
      <c r="E45" s="287" t="s">
        <v>2655</v>
      </c>
      <c r="F45" s="293" t="s">
        <v>774</v>
      </c>
      <c r="G45" s="293"/>
      <c r="H45" s="293" t="s">
        <v>2656</v>
      </c>
      <c r="I45" s="283" t="s">
        <v>2657</v>
      </c>
    </row>
    <row r="46" spans="1:10" ht="20.100000000000001" customHeight="1" x14ac:dyDescent="0.25">
      <c r="A46" s="287">
        <v>39</v>
      </c>
      <c r="B46" s="288" t="s">
        <v>1472</v>
      </c>
      <c r="C46" s="287" t="s">
        <v>208</v>
      </c>
      <c r="D46" s="289" t="s">
        <v>2661</v>
      </c>
      <c r="E46" s="287" t="s">
        <v>2662</v>
      </c>
      <c r="F46" s="293" t="s">
        <v>774</v>
      </c>
      <c r="G46" s="293"/>
      <c r="H46" s="293" t="s">
        <v>231</v>
      </c>
      <c r="I46" s="283" t="s">
        <v>2635</v>
      </c>
    </row>
    <row r="47" spans="1:10" ht="20.100000000000001" customHeight="1" x14ac:dyDescent="0.25">
      <c r="A47" s="465">
        <v>40</v>
      </c>
      <c r="B47" s="466" t="s">
        <v>1473</v>
      </c>
      <c r="C47" s="465" t="s">
        <v>209</v>
      </c>
      <c r="D47" s="467" t="s">
        <v>2663</v>
      </c>
      <c r="E47" s="465" t="s">
        <v>2612</v>
      </c>
      <c r="F47" s="468"/>
      <c r="G47" s="468"/>
      <c r="H47" s="468" t="s">
        <v>231</v>
      </c>
      <c r="I47" s="469" t="s">
        <v>1421</v>
      </c>
    </row>
    <row r="48" spans="1:10" ht="20.100000000000001" customHeight="1" x14ac:dyDescent="0.25">
      <c r="A48" s="287">
        <v>41</v>
      </c>
      <c r="B48" s="288" t="s">
        <v>1474</v>
      </c>
      <c r="C48" s="287" t="s">
        <v>209</v>
      </c>
      <c r="D48" s="289" t="s">
        <v>160</v>
      </c>
      <c r="E48" s="287" t="s">
        <v>2666</v>
      </c>
      <c r="F48" s="293" t="s">
        <v>774</v>
      </c>
      <c r="G48" s="293"/>
      <c r="H48" s="293" t="s">
        <v>2667</v>
      </c>
      <c r="I48" s="283" t="s">
        <v>1400</v>
      </c>
    </row>
    <row r="49" spans="1:9" ht="20.100000000000001" customHeight="1" x14ac:dyDescent="0.25">
      <c r="A49" s="287">
        <v>42</v>
      </c>
      <c r="B49" s="288" t="s">
        <v>1475</v>
      </c>
      <c r="C49" s="287" t="s">
        <v>209</v>
      </c>
      <c r="D49" s="289" t="s">
        <v>2672</v>
      </c>
      <c r="E49" s="287" t="s">
        <v>1775</v>
      </c>
      <c r="F49" s="293" t="s">
        <v>774</v>
      </c>
      <c r="G49" s="293" t="s">
        <v>774</v>
      </c>
      <c r="H49" s="293" t="s">
        <v>231</v>
      </c>
      <c r="I49" s="283" t="s">
        <v>2051</v>
      </c>
    </row>
    <row r="50" spans="1:9" ht="20.100000000000001" customHeight="1" x14ac:dyDescent="0.25">
      <c r="A50" s="287">
        <v>43</v>
      </c>
      <c r="B50" s="288" t="s">
        <v>1476</v>
      </c>
      <c r="C50" s="287" t="s">
        <v>209</v>
      </c>
      <c r="D50" s="289" t="s">
        <v>2674</v>
      </c>
      <c r="E50" s="287" t="s">
        <v>2675</v>
      </c>
      <c r="F50" s="293"/>
      <c r="G50" s="293"/>
      <c r="H50" s="293" t="s">
        <v>231</v>
      </c>
      <c r="I50" s="283" t="s">
        <v>2154</v>
      </c>
    </row>
    <row r="51" spans="1:9" ht="20.100000000000001" customHeight="1" x14ac:dyDescent="0.25">
      <c r="A51" s="287">
        <v>44</v>
      </c>
      <c r="B51" s="288" t="s">
        <v>1477</v>
      </c>
      <c r="C51" s="287" t="s">
        <v>209</v>
      </c>
      <c r="D51" s="289" t="s">
        <v>2678</v>
      </c>
      <c r="E51" s="287" t="s">
        <v>2679</v>
      </c>
      <c r="F51" s="293"/>
      <c r="G51" s="293"/>
      <c r="H51" s="293" t="s">
        <v>231</v>
      </c>
      <c r="I51" s="283" t="s">
        <v>1371</v>
      </c>
    </row>
    <row r="52" spans="1:9" ht="20.100000000000001" customHeight="1" x14ac:dyDescent="0.25">
      <c r="A52" s="287">
        <v>45</v>
      </c>
      <c r="B52" s="288" t="s">
        <v>1478</v>
      </c>
      <c r="C52" s="287" t="s">
        <v>209</v>
      </c>
      <c r="D52" s="289" t="s">
        <v>2684</v>
      </c>
      <c r="E52" s="287" t="s">
        <v>2685</v>
      </c>
      <c r="F52" s="293"/>
      <c r="G52" s="293"/>
      <c r="H52" s="293" t="s">
        <v>231</v>
      </c>
      <c r="I52" s="283" t="s">
        <v>1385</v>
      </c>
    </row>
    <row r="53" spans="1:9" ht="20.100000000000001" customHeight="1" x14ac:dyDescent="0.25">
      <c r="A53" s="287">
        <v>46</v>
      </c>
      <c r="B53" s="288" t="s">
        <v>1479</v>
      </c>
      <c r="C53" s="287" t="s">
        <v>209</v>
      </c>
      <c r="D53" s="289" t="s">
        <v>2689</v>
      </c>
      <c r="E53" s="287" t="s">
        <v>2690</v>
      </c>
      <c r="F53" s="293"/>
      <c r="G53" s="293"/>
      <c r="H53" s="293" t="s">
        <v>231</v>
      </c>
      <c r="I53" s="283" t="s">
        <v>1422</v>
      </c>
    </row>
    <row r="54" spans="1:9" ht="20.100000000000001" customHeight="1" x14ac:dyDescent="0.25">
      <c r="A54" s="287">
        <v>47</v>
      </c>
      <c r="B54" s="288" t="s">
        <v>1480</v>
      </c>
      <c r="C54" s="287" t="s">
        <v>209</v>
      </c>
      <c r="D54" s="289" t="s">
        <v>2694</v>
      </c>
      <c r="E54" s="287" t="s">
        <v>2695</v>
      </c>
      <c r="F54" s="293" t="s">
        <v>774</v>
      </c>
      <c r="G54" s="293" t="s">
        <v>774</v>
      </c>
      <c r="H54" s="293" t="s">
        <v>2696</v>
      </c>
      <c r="I54" s="283" t="s">
        <v>2154</v>
      </c>
    </row>
    <row r="55" spans="1:9" ht="20.100000000000001" customHeight="1" x14ac:dyDescent="0.25">
      <c r="A55" s="287">
        <v>48</v>
      </c>
      <c r="B55" s="288" t="s">
        <v>1481</v>
      </c>
      <c r="C55" s="287" t="s">
        <v>209</v>
      </c>
      <c r="D55" s="289" t="s">
        <v>2334</v>
      </c>
      <c r="E55" s="287" t="s">
        <v>2700</v>
      </c>
      <c r="F55" s="293"/>
      <c r="G55" s="293" t="s">
        <v>774</v>
      </c>
      <c r="H55" s="293" t="s">
        <v>231</v>
      </c>
      <c r="I55" s="283" t="s">
        <v>1424</v>
      </c>
    </row>
    <row r="56" spans="1:9" ht="20.100000000000001" customHeight="1" x14ac:dyDescent="0.25">
      <c r="A56" s="287">
        <v>49</v>
      </c>
      <c r="B56" s="288" t="s">
        <v>1482</v>
      </c>
      <c r="C56" s="287" t="s">
        <v>209</v>
      </c>
      <c r="D56" s="289" t="s">
        <v>2704</v>
      </c>
      <c r="E56" s="287" t="s">
        <v>2705</v>
      </c>
      <c r="F56" s="293"/>
      <c r="G56" s="293"/>
      <c r="H56" s="293" t="s">
        <v>231</v>
      </c>
      <c r="I56" s="283" t="s">
        <v>1377</v>
      </c>
    </row>
    <row r="57" spans="1:9" ht="20.100000000000001" customHeight="1" x14ac:dyDescent="0.25">
      <c r="A57" s="287">
        <v>50</v>
      </c>
      <c r="B57" s="288" t="s">
        <v>1483</v>
      </c>
      <c r="C57" s="287" t="s">
        <v>209</v>
      </c>
      <c r="D57" s="289" t="s">
        <v>1697</v>
      </c>
      <c r="E57" s="287" t="s">
        <v>2708</v>
      </c>
      <c r="F57" s="293"/>
      <c r="G57" s="293"/>
      <c r="H57" s="293" t="s">
        <v>231</v>
      </c>
      <c r="I57" s="283" t="s">
        <v>1411</v>
      </c>
    </row>
    <row r="58" spans="1:9" ht="20.100000000000001" customHeight="1" x14ac:dyDescent="0.25">
      <c r="A58" s="287">
        <v>51</v>
      </c>
      <c r="B58" s="288" t="s">
        <v>1484</v>
      </c>
      <c r="C58" s="287" t="s">
        <v>209</v>
      </c>
      <c r="D58" s="289" t="s">
        <v>2712</v>
      </c>
      <c r="E58" s="287" t="s">
        <v>2713</v>
      </c>
      <c r="F58" s="293"/>
      <c r="G58" s="293"/>
      <c r="H58" s="293" t="s">
        <v>231</v>
      </c>
      <c r="I58" s="283" t="s">
        <v>1368</v>
      </c>
    </row>
    <row r="59" spans="1:9" ht="20.100000000000001" customHeight="1" x14ac:dyDescent="0.25">
      <c r="A59" s="287">
        <v>52</v>
      </c>
      <c r="B59" s="288" t="s">
        <v>1485</v>
      </c>
      <c r="C59" s="287" t="s">
        <v>209</v>
      </c>
      <c r="D59" s="289" t="s">
        <v>2716</v>
      </c>
      <c r="E59" s="287" t="s">
        <v>2717</v>
      </c>
      <c r="F59" s="293"/>
      <c r="G59" s="293"/>
      <c r="H59" s="293" t="s">
        <v>236</v>
      </c>
      <c r="I59" s="283" t="s">
        <v>1400</v>
      </c>
    </row>
    <row r="60" spans="1:9" ht="20.100000000000001" customHeight="1" x14ac:dyDescent="0.25">
      <c r="A60" s="287">
        <v>53</v>
      </c>
      <c r="B60" s="288" t="s">
        <v>1486</v>
      </c>
      <c r="C60" s="287" t="s">
        <v>209</v>
      </c>
      <c r="D60" s="289" t="s">
        <v>2720</v>
      </c>
      <c r="E60" s="287" t="s">
        <v>2721</v>
      </c>
      <c r="F60" s="293" t="s">
        <v>774</v>
      </c>
      <c r="G60" s="293"/>
      <c r="H60" s="293" t="s">
        <v>231</v>
      </c>
      <c r="I60" s="283" t="s">
        <v>2012</v>
      </c>
    </row>
    <row r="61" spans="1:9" ht="20.100000000000001" customHeight="1" x14ac:dyDescent="0.25">
      <c r="A61" s="287">
        <v>54</v>
      </c>
      <c r="B61" s="288" t="s">
        <v>1487</v>
      </c>
      <c r="C61" s="287" t="s">
        <v>209</v>
      </c>
      <c r="D61" s="289" t="s">
        <v>2724</v>
      </c>
      <c r="E61" s="287" t="s">
        <v>2725</v>
      </c>
      <c r="F61" s="293"/>
      <c r="G61" s="293"/>
      <c r="H61" s="293" t="s">
        <v>231</v>
      </c>
      <c r="I61" s="283" t="s">
        <v>2135</v>
      </c>
    </row>
    <row r="62" spans="1:9" ht="20.100000000000001" customHeight="1" x14ac:dyDescent="0.25">
      <c r="A62" s="287">
        <v>55</v>
      </c>
      <c r="B62" s="288" t="s">
        <v>1488</v>
      </c>
      <c r="C62" s="287" t="s">
        <v>209</v>
      </c>
      <c r="D62" s="289" t="s">
        <v>502</v>
      </c>
      <c r="E62" s="287" t="s">
        <v>2729</v>
      </c>
      <c r="F62" s="293"/>
      <c r="G62" s="293"/>
      <c r="H62" s="293" t="s">
        <v>231</v>
      </c>
      <c r="I62" s="283" t="s">
        <v>1422</v>
      </c>
    </row>
    <row r="63" spans="1:9" ht="20.100000000000001" customHeight="1" x14ac:dyDescent="0.25">
      <c r="A63" s="287">
        <v>56</v>
      </c>
      <c r="B63" s="288" t="s">
        <v>1489</v>
      </c>
      <c r="C63" s="287" t="s">
        <v>209</v>
      </c>
      <c r="D63" s="289" t="s">
        <v>2733</v>
      </c>
      <c r="E63" s="287" t="s">
        <v>2734</v>
      </c>
      <c r="F63" s="293" t="s">
        <v>774</v>
      </c>
      <c r="G63" s="293"/>
      <c r="H63" s="293" t="s">
        <v>2551</v>
      </c>
      <c r="I63" s="283" t="s">
        <v>1406</v>
      </c>
    </row>
    <row r="64" spans="1:9" ht="20.100000000000001" customHeight="1" x14ac:dyDescent="0.25">
      <c r="A64" s="287">
        <v>57</v>
      </c>
      <c r="B64" s="288" t="s">
        <v>1490</v>
      </c>
      <c r="C64" s="287" t="s">
        <v>209</v>
      </c>
      <c r="D64" s="289" t="s">
        <v>2737</v>
      </c>
      <c r="E64" s="287" t="s">
        <v>2738</v>
      </c>
      <c r="F64" s="293" t="s">
        <v>774</v>
      </c>
      <c r="G64" s="293"/>
      <c r="H64" s="293" t="s">
        <v>2551</v>
      </c>
      <c r="I64" s="283" t="s">
        <v>2125</v>
      </c>
    </row>
    <row r="65" spans="1:10" ht="20.100000000000001" customHeight="1" x14ac:dyDescent="0.25">
      <c r="A65" s="287">
        <v>58</v>
      </c>
      <c r="B65" s="288" t="s">
        <v>1491</v>
      </c>
      <c r="C65" s="287" t="s">
        <v>209</v>
      </c>
      <c r="D65" s="289" t="s">
        <v>2741</v>
      </c>
      <c r="E65" s="287" t="s">
        <v>2742</v>
      </c>
      <c r="F65" s="293" t="s">
        <v>774</v>
      </c>
      <c r="G65" s="293"/>
      <c r="H65" s="293" t="s">
        <v>231</v>
      </c>
      <c r="I65" s="283" t="s">
        <v>1407</v>
      </c>
    </row>
    <row r="66" spans="1:10" ht="20.100000000000001" customHeight="1" x14ac:dyDescent="0.25">
      <c r="A66" s="287">
        <v>59</v>
      </c>
      <c r="B66" s="288" t="s">
        <v>1492</v>
      </c>
      <c r="C66" s="287" t="s">
        <v>209</v>
      </c>
      <c r="D66" s="289" t="s">
        <v>2747</v>
      </c>
      <c r="E66" s="287" t="s">
        <v>2748</v>
      </c>
      <c r="F66" s="293"/>
      <c r="G66" s="293"/>
      <c r="H66" s="293" t="s">
        <v>231</v>
      </c>
      <c r="I66" s="283" t="s">
        <v>2749</v>
      </c>
    </row>
    <row r="67" spans="1:10" ht="20.100000000000001" customHeight="1" x14ac:dyDescent="0.25">
      <c r="A67" s="287">
        <v>60</v>
      </c>
      <c r="B67" s="288" t="s">
        <v>1493</v>
      </c>
      <c r="C67" s="287" t="s">
        <v>209</v>
      </c>
      <c r="D67" s="289" t="s">
        <v>2752</v>
      </c>
      <c r="E67" s="287" t="s">
        <v>2753</v>
      </c>
      <c r="F67" s="293" t="s">
        <v>774</v>
      </c>
      <c r="G67" s="293" t="s">
        <v>774</v>
      </c>
      <c r="H67" s="293" t="s">
        <v>236</v>
      </c>
      <c r="I67" s="283" t="s">
        <v>1991</v>
      </c>
    </row>
    <row r="68" spans="1:10" ht="20.100000000000001" customHeight="1" x14ac:dyDescent="0.25">
      <c r="A68" s="287">
        <v>61</v>
      </c>
      <c r="B68" s="288" t="s">
        <v>1494</v>
      </c>
      <c r="C68" s="287" t="s">
        <v>209</v>
      </c>
      <c r="D68" s="289" t="s">
        <v>2759</v>
      </c>
      <c r="E68" s="287" t="s">
        <v>2760</v>
      </c>
      <c r="F68" s="293" t="s">
        <v>774</v>
      </c>
      <c r="G68" s="293"/>
      <c r="H68" s="293" t="s">
        <v>231</v>
      </c>
      <c r="I68" s="283" t="s">
        <v>2761</v>
      </c>
    </row>
    <row r="69" spans="1:10" ht="20.100000000000001" customHeight="1" x14ac:dyDescent="0.25">
      <c r="A69" s="287">
        <v>62</v>
      </c>
      <c r="B69" s="288" t="s">
        <v>1495</v>
      </c>
      <c r="C69" s="287" t="s">
        <v>209</v>
      </c>
      <c r="D69" s="289" t="s">
        <v>2766</v>
      </c>
      <c r="E69" s="287" t="s">
        <v>2767</v>
      </c>
      <c r="F69" s="293"/>
      <c r="G69" s="293" t="s">
        <v>774</v>
      </c>
      <c r="H69" s="293" t="s">
        <v>2551</v>
      </c>
      <c r="I69" s="283" t="s">
        <v>2768</v>
      </c>
    </row>
    <row r="70" spans="1:10" ht="20.100000000000001" customHeight="1" x14ac:dyDescent="0.25">
      <c r="A70" s="287">
        <v>63</v>
      </c>
      <c r="B70" s="288" t="s">
        <v>1496</v>
      </c>
      <c r="C70" s="287" t="s">
        <v>209</v>
      </c>
      <c r="D70" s="289" t="s">
        <v>2772</v>
      </c>
      <c r="E70" s="287" t="s">
        <v>2773</v>
      </c>
      <c r="F70" s="293" t="s">
        <v>774</v>
      </c>
      <c r="G70" s="293" t="s">
        <v>774</v>
      </c>
      <c r="H70" s="293" t="s">
        <v>231</v>
      </c>
      <c r="I70" s="283" t="s">
        <v>1400</v>
      </c>
    </row>
    <row r="71" spans="1:10" ht="20.100000000000001" customHeight="1" x14ac:dyDescent="0.25">
      <c r="A71" s="287">
        <v>64</v>
      </c>
      <c r="B71" s="288" t="s">
        <v>1497</v>
      </c>
      <c r="C71" s="287" t="s">
        <v>209</v>
      </c>
      <c r="D71" s="289" t="s">
        <v>2775</v>
      </c>
      <c r="E71" s="287" t="s">
        <v>2776</v>
      </c>
      <c r="F71" s="293" t="s">
        <v>774</v>
      </c>
      <c r="G71" s="293"/>
      <c r="H71" s="293" t="s">
        <v>231</v>
      </c>
      <c r="I71" s="283" t="s">
        <v>1377</v>
      </c>
    </row>
    <row r="72" spans="1:10" ht="20.100000000000001" customHeight="1" x14ac:dyDescent="0.25">
      <c r="A72" s="287">
        <v>65</v>
      </c>
      <c r="B72" s="288" t="s">
        <v>1498</v>
      </c>
      <c r="C72" s="287" t="s">
        <v>209</v>
      </c>
      <c r="D72" s="289" t="s">
        <v>2781</v>
      </c>
      <c r="E72" s="287" t="s">
        <v>1717</v>
      </c>
      <c r="F72" s="293"/>
      <c r="G72" s="293"/>
      <c r="H72" s="293" t="s">
        <v>236</v>
      </c>
      <c r="I72" s="283" t="s">
        <v>1427</v>
      </c>
    </row>
    <row r="73" spans="1:10" ht="20.100000000000001" customHeight="1" x14ac:dyDescent="0.25">
      <c r="A73" s="287">
        <v>66</v>
      </c>
      <c r="B73" s="288" t="s">
        <v>1499</v>
      </c>
      <c r="C73" s="287" t="s">
        <v>209</v>
      </c>
      <c r="D73" s="289" t="s">
        <v>2784</v>
      </c>
      <c r="E73" s="287" t="s">
        <v>2785</v>
      </c>
      <c r="F73" s="293"/>
      <c r="G73" s="293"/>
      <c r="H73" s="293" t="s">
        <v>2551</v>
      </c>
      <c r="I73" s="283" t="s">
        <v>1392</v>
      </c>
    </row>
    <row r="74" spans="1:10" ht="20.100000000000001" customHeight="1" x14ac:dyDescent="0.25">
      <c r="A74" s="287">
        <v>67</v>
      </c>
      <c r="B74" s="288" t="s">
        <v>1500</v>
      </c>
      <c r="C74" s="287" t="s">
        <v>209</v>
      </c>
      <c r="D74" s="289" t="s">
        <v>2788</v>
      </c>
      <c r="E74" s="287" t="s">
        <v>549</v>
      </c>
      <c r="F74" s="293" t="s">
        <v>774</v>
      </c>
      <c r="G74" s="293"/>
      <c r="H74" s="293" t="s">
        <v>2551</v>
      </c>
      <c r="I74" s="283" t="s">
        <v>1413</v>
      </c>
    </row>
    <row r="75" spans="1:10" ht="20.100000000000001" customHeight="1" x14ac:dyDescent="0.25">
      <c r="A75" s="470">
        <v>68</v>
      </c>
      <c r="B75" s="471" t="s">
        <v>1501</v>
      </c>
      <c r="C75" s="470" t="s">
        <v>209</v>
      </c>
      <c r="D75" s="472" t="s">
        <v>2348</v>
      </c>
      <c r="E75" s="470" t="s">
        <v>1665</v>
      </c>
      <c r="F75" s="473"/>
      <c r="G75" s="473"/>
      <c r="H75" s="473" t="s">
        <v>235</v>
      </c>
      <c r="I75" s="474" t="s">
        <v>1401</v>
      </c>
      <c r="J75" s="286" t="s">
        <v>3246</v>
      </c>
    </row>
    <row r="76" spans="1:10" ht="20.100000000000001" customHeight="1" x14ac:dyDescent="0.25">
      <c r="A76" s="287">
        <v>69</v>
      </c>
      <c r="B76" s="288" t="s">
        <v>1502</v>
      </c>
      <c r="C76" s="287" t="s">
        <v>209</v>
      </c>
      <c r="D76" s="289" t="s">
        <v>2792</v>
      </c>
      <c r="E76" s="287" t="s">
        <v>2793</v>
      </c>
      <c r="F76" s="293" t="s">
        <v>774</v>
      </c>
      <c r="G76" s="293"/>
      <c r="H76" s="293" t="s">
        <v>231</v>
      </c>
      <c r="I76" s="283" t="s">
        <v>1416</v>
      </c>
    </row>
    <row r="77" spans="1:10" ht="20.100000000000001" customHeight="1" x14ac:dyDescent="0.25">
      <c r="A77" s="287">
        <v>70</v>
      </c>
      <c r="B77" s="288" t="s">
        <v>1503</v>
      </c>
      <c r="C77" s="287" t="s">
        <v>209</v>
      </c>
      <c r="D77" s="289" t="s">
        <v>2797</v>
      </c>
      <c r="E77" s="287" t="s">
        <v>2798</v>
      </c>
      <c r="F77" s="293" t="s">
        <v>774</v>
      </c>
      <c r="G77" s="293"/>
      <c r="H77" s="293" t="s">
        <v>2799</v>
      </c>
      <c r="I77" s="283" t="s">
        <v>1407</v>
      </c>
    </row>
    <row r="78" spans="1:10" ht="20.100000000000001" customHeight="1" x14ac:dyDescent="0.25">
      <c r="A78" s="287">
        <v>71</v>
      </c>
      <c r="B78" s="288" t="s">
        <v>1504</v>
      </c>
      <c r="C78" s="287" t="s">
        <v>209</v>
      </c>
      <c r="D78" s="289" t="s">
        <v>2804</v>
      </c>
      <c r="E78" s="287" t="s">
        <v>2721</v>
      </c>
      <c r="F78" s="293" t="s">
        <v>774</v>
      </c>
      <c r="G78" s="293" t="s">
        <v>774</v>
      </c>
      <c r="H78" s="293" t="s">
        <v>2551</v>
      </c>
      <c r="I78" s="283" t="s">
        <v>2805</v>
      </c>
    </row>
    <row r="79" spans="1:10" ht="20.100000000000001" customHeight="1" x14ac:dyDescent="0.25">
      <c r="A79" s="287">
        <v>72</v>
      </c>
      <c r="B79" s="288" t="s">
        <v>1505</v>
      </c>
      <c r="C79" s="287" t="s">
        <v>209</v>
      </c>
      <c r="D79" s="289" t="s">
        <v>2810</v>
      </c>
      <c r="E79" s="287" t="s">
        <v>2811</v>
      </c>
      <c r="F79" s="293" t="s">
        <v>774</v>
      </c>
      <c r="G79" s="293"/>
      <c r="H79" s="293" t="s">
        <v>2551</v>
      </c>
      <c r="I79" s="283" t="s">
        <v>1392</v>
      </c>
    </row>
    <row r="80" spans="1:10" ht="20.100000000000001" customHeight="1" x14ac:dyDescent="0.25">
      <c r="A80" s="287">
        <v>73</v>
      </c>
      <c r="B80" s="288" t="s">
        <v>1506</v>
      </c>
      <c r="C80" s="287" t="s">
        <v>209</v>
      </c>
      <c r="D80" s="289" t="s">
        <v>644</v>
      </c>
      <c r="E80" s="287" t="s">
        <v>2815</v>
      </c>
      <c r="F80" s="293"/>
      <c r="G80" s="293"/>
      <c r="H80" s="293" t="s">
        <v>231</v>
      </c>
      <c r="I80" s="283" t="s">
        <v>1416</v>
      </c>
    </row>
    <row r="81" spans="1:9" ht="20.100000000000001" customHeight="1" x14ac:dyDescent="0.25">
      <c r="A81" s="287">
        <v>74</v>
      </c>
      <c r="B81" s="288" t="s">
        <v>1507</v>
      </c>
      <c r="C81" s="287" t="s">
        <v>209</v>
      </c>
      <c r="D81" s="289" t="s">
        <v>2819</v>
      </c>
      <c r="E81" s="287" t="s">
        <v>1744</v>
      </c>
      <c r="F81" s="293" t="s">
        <v>774</v>
      </c>
      <c r="G81" s="293"/>
      <c r="H81" s="293" t="s">
        <v>231</v>
      </c>
      <c r="I81" s="283" t="s">
        <v>1404</v>
      </c>
    </row>
    <row r="82" spans="1:9" ht="20.100000000000001" customHeight="1" x14ac:dyDescent="0.25">
      <c r="A82" s="287">
        <v>75</v>
      </c>
      <c r="B82" s="288" t="s">
        <v>1508</v>
      </c>
      <c r="C82" s="287" t="s">
        <v>209</v>
      </c>
      <c r="D82" s="289" t="s">
        <v>2822</v>
      </c>
      <c r="E82" s="287" t="s">
        <v>2679</v>
      </c>
      <c r="F82" s="293" t="s">
        <v>774</v>
      </c>
      <c r="G82" s="293"/>
      <c r="H82" s="293" t="s">
        <v>2551</v>
      </c>
      <c r="I82" s="283" t="s">
        <v>2823</v>
      </c>
    </row>
    <row r="83" spans="1:9" ht="20.100000000000001" customHeight="1" x14ac:dyDescent="0.25">
      <c r="A83" s="287">
        <v>76</v>
      </c>
      <c r="B83" s="288" t="s">
        <v>1509</v>
      </c>
      <c r="C83" s="287" t="s">
        <v>209</v>
      </c>
      <c r="D83" s="289" t="s">
        <v>2828</v>
      </c>
      <c r="E83" s="287" t="s">
        <v>2829</v>
      </c>
      <c r="F83" s="293"/>
      <c r="G83" s="293"/>
      <c r="H83" s="293" t="s">
        <v>236</v>
      </c>
      <c r="I83" s="283" t="s">
        <v>1385</v>
      </c>
    </row>
    <row r="84" spans="1:9" ht="20.100000000000001" customHeight="1" x14ac:dyDescent="0.25">
      <c r="A84" s="287">
        <v>77</v>
      </c>
      <c r="B84" s="288" t="s">
        <v>1510</v>
      </c>
      <c r="C84" s="287" t="s">
        <v>209</v>
      </c>
      <c r="D84" s="289" t="s">
        <v>86</v>
      </c>
      <c r="E84" s="287" t="s">
        <v>2833</v>
      </c>
      <c r="F84" s="293" t="s">
        <v>774</v>
      </c>
      <c r="G84" s="293"/>
      <c r="H84" s="293" t="s">
        <v>231</v>
      </c>
      <c r="I84" s="283" t="s">
        <v>2834</v>
      </c>
    </row>
    <row r="85" spans="1:9" ht="20.100000000000001" customHeight="1" x14ac:dyDescent="0.25">
      <c r="A85" s="465">
        <v>78</v>
      </c>
      <c r="B85" s="466" t="s">
        <v>1511</v>
      </c>
      <c r="C85" s="465" t="s">
        <v>210</v>
      </c>
      <c r="D85" s="467" t="s">
        <v>2838</v>
      </c>
      <c r="E85" s="465" t="s">
        <v>2839</v>
      </c>
      <c r="F85" s="468" t="s">
        <v>774</v>
      </c>
      <c r="G85" s="468"/>
      <c r="H85" s="468" t="s">
        <v>231</v>
      </c>
      <c r="I85" s="469" t="s">
        <v>2761</v>
      </c>
    </row>
    <row r="86" spans="1:9" ht="20.100000000000001" customHeight="1" x14ac:dyDescent="0.25">
      <c r="A86" s="287">
        <v>79</v>
      </c>
      <c r="B86" s="288" t="s">
        <v>1512</v>
      </c>
      <c r="C86" s="287" t="s">
        <v>210</v>
      </c>
      <c r="D86" s="289" t="s">
        <v>2843</v>
      </c>
      <c r="E86" s="287" t="s">
        <v>2844</v>
      </c>
      <c r="F86" s="293" t="s">
        <v>774</v>
      </c>
      <c r="G86" s="293"/>
      <c r="H86" s="293" t="s">
        <v>231</v>
      </c>
      <c r="I86" s="283" t="s">
        <v>1398</v>
      </c>
    </row>
    <row r="87" spans="1:9" ht="20.100000000000001" customHeight="1" x14ac:dyDescent="0.25">
      <c r="A87" s="287">
        <v>80</v>
      </c>
      <c r="B87" s="288" t="s">
        <v>1513</v>
      </c>
      <c r="C87" s="287" t="s">
        <v>210</v>
      </c>
      <c r="D87" s="289" t="s">
        <v>2851</v>
      </c>
      <c r="E87" s="287" t="s">
        <v>2852</v>
      </c>
      <c r="F87" s="293" t="s">
        <v>774</v>
      </c>
      <c r="G87" s="293"/>
      <c r="H87" s="293" t="s">
        <v>231</v>
      </c>
      <c r="I87" s="283" t="s">
        <v>1398</v>
      </c>
    </row>
    <row r="88" spans="1:9" ht="20.100000000000001" customHeight="1" x14ac:dyDescent="0.25">
      <c r="A88" s="287">
        <v>81</v>
      </c>
      <c r="B88" s="288" t="s">
        <v>1514</v>
      </c>
      <c r="C88" s="287" t="s">
        <v>210</v>
      </c>
      <c r="D88" s="289" t="s">
        <v>2856</v>
      </c>
      <c r="E88" s="287" t="s">
        <v>2857</v>
      </c>
      <c r="F88" s="293" t="s">
        <v>774</v>
      </c>
      <c r="G88" s="293" t="s">
        <v>774</v>
      </c>
      <c r="H88" s="293" t="s">
        <v>231</v>
      </c>
      <c r="I88" s="283" t="s">
        <v>1369</v>
      </c>
    </row>
    <row r="89" spans="1:9" ht="20.100000000000001" customHeight="1" x14ac:dyDescent="0.25">
      <c r="A89" s="287">
        <v>82</v>
      </c>
      <c r="B89" s="288" t="s">
        <v>1515</v>
      </c>
      <c r="C89" s="287" t="s">
        <v>210</v>
      </c>
      <c r="D89" s="289" t="s">
        <v>2862</v>
      </c>
      <c r="E89" s="287" t="s">
        <v>2863</v>
      </c>
      <c r="F89" s="293"/>
      <c r="G89" s="293"/>
      <c r="H89" s="293" t="s">
        <v>2551</v>
      </c>
      <c r="I89" s="283" t="s">
        <v>1404</v>
      </c>
    </row>
    <row r="90" spans="1:9" ht="20.100000000000001" customHeight="1" x14ac:dyDescent="0.25">
      <c r="A90" s="287">
        <v>83</v>
      </c>
      <c r="B90" s="288" t="s">
        <v>1516</v>
      </c>
      <c r="C90" s="287" t="s">
        <v>210</v>
      </c>
      <c r="D90" s="289" t="s">
        <v>1160</v>
      </c>
      <c r="E90" s="287" t="s">
        <v>2867</v>
      </c>
      <c r="F90" s="293"/>
      <c r="G90" s="293"/>
      <c r="H90" s="293" t="s">
        <v>231</v>
      </c>
      <c r="I90" s="283" t="s">
        <v>1410</v>
      </c>
    </row>
    <row r="91" spans="1:9" ht="20.100000000000001" customHeight="1" x14ac:dyDescent="0.25">
      <c r="A91" s="287">
        <v>84</v>
      </c>
      <c r="B91" s="288" t="s">
        <v>1517</v>
      </c>
      <c r="C91" s="287" t="s">
        <v>210</v>
      </c>
      <c r="D91" s="289" t="s">
        <v>2871</v>
      </c>
      <c r="E91" s="287" t="s">
        <v>2872</v>
      </c>
      <c r="F91" s="293"/>
      <c r="G91" s="293"/>
      <c r="H91" s="293" t="s">
        <v>231</v>
      </c>
      <c r="I91" s="283" t="s">
        <v>1991</v>
      </c>
    </row>
    <row r="92" spans="1:9" ht="20.100000000000001" customHeight="1" x14ac:dyDescent="0.25">
      <c r="A92" s="287">
        <v>85</v>
      </c>
      <c r="B92" s="288" t="s">
        <v>1518</v>
      </c>
      <c r="C92" s="287" t="s">
        <v>210</v>
      </c>
      <c r="D92" s="289" t="s">
        <v>2875</v>
      </c>
      <c r="E92" s="287" t="s">
        <v>1202</v>
      </c>
      <c r="F92" s="293"/>
      <c r="G92" s="293"/>
      <c r="H92" s="293" t="s">
        <v>872</v>
      </c>
      <c r="I92" s="283" t="s">
        <v>1398</v>
      </c>
    </row>
    <row r="93" spans="1:9" ht="20.100000000000001" customHeight="1" x14ac:dyDescent="0.25">
      <c r="A93" s="287">
        <v>86</v>
      </c>
      <c r="B93" s="288" t="s">
        <v>1519</v>
      </c>
      <c r="C93" s="287" t="s">
        <v>210</v>
      </c>
      <c r="D93" s="289" t="s">
        <v>2880</v>
      </c>
      <c r="E93" s="287" t="s">
        <v>2881</v>
      </c>
      <c r="F93" s="293"/>
      <c r="G93" s="293"/>
      <c r="H93" s="293" t="s">
        <v>231</v>
      </c>
      <c r="I93" s="283" t="s">
        <v>1422</v>
      </c>
    </row>
    <row r="94" spans="1:9" ht="20.100000000000001" customHeight="1" x14ac:dyDescent="0.25">
      <c r="A94" s="287">
        <v>87</v>
      </c>
      <c r="B94" s="288" t="s">
        <v>1520</v>
      </c>
      <c r="C94" s="287" t="s">
        <v>210</v>
      </c>
      <c r="D94" s="289" t="s">
        <v>2883</v>
      </c>
      <c r="E94" s="287" t="s">
        <v>2482</v>
      </c>
      <c r="F94" s="293" t="s">
        <v>774</v>
      </c>
      <c r="G94" s="293"/>
      <c r="H94" s="293" t="s">
        <v>231</v>
      </c>
      <c r="I94" s="283" t="s">
        <v>1383</v>
      </c>
    </row>
    <row r="95" spans="1:9" ht="20.100000000000001" customHeight="1" x14ac:dyDescent="0.25">
      <c r="A95" s="287">
        <v>88</v>
      </c>
      <c r="B95" s="288" t="s">
        <v>1521</v>
      </c>
      <c r="C95" s="287" t="s">
        <v>210</v>
      </c>
      <c r="D95" s="289" t="s">
        <v>2887</v>
      </c>
      <c r="E95" s="287" t="s">
        <v>2815</v>
      </c>
      <c r="F95" s="293" t="s">
        <v>774</v>
      </c>
      <c r="G95" s="293"/>
      <c r="H95" s="293" t="s">
        <v>231</v>
      </c>
      <c r="I95" s="283" t="s">
        <v>1428</v>
      </c>
    </row>
    <row r="96" spans="1:9" ht="20.100000000000001" customHeight="1" x14ac:dyDescent="0.25">
      <c r="A96" s="287">
        <v>89</v>
      </c>
      <c r="B96" s="288" t="s">
        <v>1522</v>
      </c>
      <c r="C96" s="287" t="s">
        <v>210</v>
      </c>
      <c r="D96" s="289" t="s">
        <v>2890</v>
      </c>
      <c r="E96" s="287" t="s">
        <v>2891</v>
      </c>
      <c r="F96" s="293" t="s">
        <v>774</v>
      </c>
      <c r="G96" s="293"/>
      <c r="H96" s="293" t="s">
        <v>235</v>
      </c>
      <c r="I96" s="283" t="s">
        <v>1416</v>
      </c>
    </row>
    <row r="97" spans="1:9" ht="20.100000000000001" customHeight="1" x14ac:dyDescent="0.25">
      <c r="A97" s="287">
        <v>90</v>
      </c>
      <c r="B97" s="288" t="s">
        <v>1523</v>
      </c>
      <c r="C97" s="287" t="s">
        <v>210</v>
      </c>
      <c r="D97" s="289" t="s">
        <v>2893</v>
      </c>
      <c r="E97" s="287" t="s">
        <v>2894</v>
      </c>
      <c r="F97" s="293"/>
      <c r="G97" s="293" t="s">
        <v>774</v>
      </c>
      <c r="H97" s="293" t="s">
        <v>231</v>
      </c>
      <c r="I97" s="283" t="s">
        <v>1369</v>
      </c>
    </row>
    <row r="98" spans="1:9" ht="20.100000000000001" customHeight="1" x14ac:dyDescent="0.25">
      <c r="A98" s="287">
        <v>91</v>
      </c>
      <c r="B98" s="288" t="s">
        <v>1524</v>
      </c>
      <c r="C98" s="287" t="s">
        <v>210</v>
      </c>
      <c r="D98" s="289" t="s">
        <v>2896</v>
      </c>
      <c r="E98" s="287" t="s">
        <v>2897</v>
      </c>
      <c r="F98" s="293"/>
      <c r="G98" s="293"/>
      <c r="H98" s="293" t="s">
        <v>231</v>
      </c>
      <c r="I98" s="283" t="s">
        <v>1392</v>
      </c>
    </row>
    <row r="99" spans="1:9" ht="20.100000000000001" customHeight="1" x14ac:dyDescent="0.25">
      <c r="A99" s="287">
        <v>92</v>
      </c>
      <c r="B99" s="288" t="s">
        <v>1525</v>
      </c>
      <c r="C99" s="287" t="s">
        <v>210</v>
      </c>
      <c r="D99" s="289" t="s">
        <v>2899</v>
      </c>
      <c r="E99" s="287" t="s">
        <v>2900</v>
      </c>
      <c r="F99" s="293"/>
      <c r="G99" s="293"/>
      <c r="H99" s="293" t="s">
        <v>2901</v>
      </c>
      <c r="I99" s="283" t="s">
        <v>1425</v>
      </c>
    </row>
    <row r="100" spans="1:9" ht="20.100000000000001" customHeight="1" x14ac:dyDescent="0.25">
      <c r="A100" s="287">
        <v>93</v>
      </c>
      <c r="B100" s="288" t="s">
        <v>1526</v>
      </c>
      <c r="C100" s="287" t="s">
        <v>210</v>
      </c>
      <c r="D100" s="289" t="s">
        <v>2904</v>
      </c>
      <c r="E100" s="287" t="s">
        <v>2905</v>
      </c>
      <c r="F100" s="293"/>
      <c r="G100" s="293"/>
      <c r="H100" s="293" t="s">
        <v>231</v>
      </c>
      <c r="I100" s="283" t="s">
        <v>1994</v>
      </c>
    </row>
    <row r="101" spans="1:9" ht="20.100000000000001" customHeight="1" x14ac:dyDescent="0.25">
      <c r="A101" s="287">
        <v>94</v>
      </c>
      <c r="B101" s="288" t="s">
        <v>1527</v>
      </c>
      <c r="C101" s="287" t="s">
        <v>210</v>
      </c>
      <c r="D101" s="289" t="s">
        <v>2907</v>
      </c>
      <c r="E101" s="287" t="s">
        <v>2908</v>
      </c>
      <c r="F101" s="293"/>
      <c r="G101" s="293"/>
      <c r="H101" s="293" t="s">
        <v>231</v>
      </c>
      <c r="I101" s="283" t="s">
        <v>1378</v>
      </c>
    </row>
    <row r="102" spans="1:9" ht="20.100000000000001" customHeight="1" x14ac:dyDescent="0.25">
      <c r="A102" s="287">
        <v>95</v>
      </c>
      <c r="B102" s="288" t="s">
        <v>1528</v>
      </c>
      <c r="C102" s="287" t="s">
        <v>210</v>
      </c>
      <c r="D102" s="289" t="s">
        <v>2912</v>
      </c>
      <c r="E102" s="287" t="s">
        <v>2913</v>
      </c>
      <c r="F102" s="293"/>
      <c r="G102" s="293" t="s">
        <v>774</v>
      </c>
      <c r="H102" s="293" t="s">
        <v>231</v>
      </c>
      <c r="I102" s="283" t="s">
        <v>1402</v>
      </c>
    </row>
    <row r="103" spans="1:9" ht="20.100000000000001" customHeight="1" x14ac:dyDescent="0.25">
      <c r="A103" s="287">
        <v>96</v>
      </c>
      <c r="B103" s="288" t="s">
        <v>1529</v>
      </c>
      <c r="C103" s="287" t="s">
        <v>210</v>
      </c>
      <c r="D103" s="289" t="s">
        <v>2916</v>
      </c>
      <c r="E103" s="287" t="s">
        <v>2607</v>
      </c>
      <c r="F103" s="293" t="s">
        <v>774</v>
      </c>
      <c r="G103" s="293"/>
      <c r="H103" s="293" t="s">
        <v>236</v>
      </c>
      <c r="I103" s="283" t="s">
        <v>1996</v>
      </c>
    </row>
    <row r="104" spans="1:9" ht="20.100000000000001" customHeight="1" x14ac:dyDescent="0.25">
      <c r="A104" s="287">
        <v>97</v>
      </c>
      <c r="B104" s="288" t="s">
        <v>1530</v>
      </c>
      <c r="C104" s="287" t="s">
        <v>210</v>
      </c>
      <c r="D104" s="289" t="s">
        <v>2919</v>
      </c>
      <c r="E104" s="287" t="s">
        <v>2920</v>
      </c>
      <c r="F104" s="293" t="s">
        <v>774</v>
      </c>
      <c r="G104" s="293"/>
      <c r="H104" s="293" t="s">
        <v>231</v>
      </c>
      <c r="I104" s="283" t="s">
        <v>1422</v>
      </c>
    </row>
    <row r="105" spans="1:9" ht="20.100000000000001" customHeight="1" x14ac:dyDescent="0.25">
      <c r="A105" s="287">
        <v>98</v>
      </c>
      <c r="B105" s="288" t="s">
        <v>1531</v>
      </c>
      <c r="C105" s="287" t="s">
        <v>210</v>
      </c>
      <c r="D105" s="289" t="s">
        <v>2924</v>
      </c>
      <c r="E105" s="287" t="s">
        <v>2925</v>
      </c>
      <c r="F105" s="293" t="s">
        <v>774</v>
      </c>
      <c r="G105" s="293"/>
      <c r="H105" s="293" t="s">
        <v>872</v>
      </c>
      <c r="I105" s="283" t="s">
        <v>1398</v>
      </c>
    </row>
    <row r="106" spans="1:9" ht="20.100000000000001" customHeight="1" x14ac:dyDescent="0.25">
      <c r="A106" s="287">
        <v>99</v>
      </c>
      <c r="B106" s="288" t="s">
        <v>1532</v>
      </c>
      <c r="C106" s="287" t="s">
        <v>210</v>
      </c>
      <c r="D106" s="289" t="s">
        <v>2928</v>
      </c>
      <c r="E106" s="287" t="s">
        <v>2742</v>
      </c>
      <c r="F106" s="293"/>
      <c r="G106" s="293"/>
      <c r="H106" s="293" t="s">
        <v>2929</v>
      </c>
      <c r="I106" s="283" t="s">
        <v>1385</v>
      </c>
    </row>
    <row r="107" spans="1:9" ht="20.100000000000001" customHeight="1" x14ac:dyDescent="0.25">
      <c r="A107" s="287">
        <v>100</v>
      </c>
      <c r="B107" s="288" t="s">
        <v>1533</v>
      </c>
      <c r="C107" s="287" t="s">
        <v>210</v>
      </c>
      <c r="D107" s="289" t="s">
        <v>2930</v>
      </c>
      <c r="E107" s="287" t="s">
        <v>2931</v>
      </c>
      <c r="F107" s="293" t="s">
        <v>774</v>
      </c>
      <c r="G107" s="293" t="s">
        <v>774</v>
      </c>
      <c r="H107" s="293" t="s">
        <v>2551</v>
      </c>
      <c r="I107" s="283" t="s">
        <v>1400</v>
      </c>
    </row>
    <row r="108" spans="1:9" ht="20.100000000000001" customHeight="1" x14ac:dyDescent="0.25">
      <c r="A108" s="287">
        <v>101</v>
      </c>
      <c r="B108" s="288" t="s">
        <v>1534</v>
      </c>
      <c r="C108" s="287" t="s">
        <v>210</v>
      </c>
      <c r="D108" s="289" t="s">
        <v>2933</v>
      </c>
      <c r="E108" s="287" t="s">
        <v>2934</v>
      </c>
      <c r="F108" s="293" t="s">
        <v>774</v>
      </c>
      <c r="G108" s="293"/>
      <c r="H108" s="293" t="s">
        <v>231</v>
      </c>
      <c r="I108" s="283" t="s">
        <v>1396</v>
      </c>
    </row>
    <row r="109" spans="1:9" ht="20.100000000000001" customHeight="1" x14ac:dyDescent="0.25">
      <c r="A109" s="287">
        <v>102</v>
      </c>
      <c r="B109" s="288" t="s">
        <v>1535</v>
      </c>
      <c r="C109" s="287" t="s">
        <v>210</v>
      </c>
      <c r="D109" s="289" t="s">
        <v>2937</v>
      </c>
      <c r="E109" s="287" t="s">
        <v>2938</v>
      </c>
      <c r="F109" s="293"/>
      <c r="G109" s="293"/>
      <c r="H109" s="293" t="s">
        <v>2551</v>
      </c>
      <c r="I109" s="283" t="s">
        <v>1428</v>
      </c>
    </row>
    <row r="110" spans="1:9" ht="20.100000000000001" customHeight="1" x14ac:dyDescent="0.25">
      <c r="A110" s="287">
        <v>103</v>
      </c>
      <c r="B110" s="288" t="s">
        <v>1536</v>
      </c>
      <c r="C110" s="287" t="s">
        <v>210</v>
      </c>
      <c r="D110" s="289" t="s">
        <v>2942</v>
      </c>
      <c r="E110" s="287" t="s">
        <v>2943</v>
      </c>
      <c r="F110" s="293" t="s">
        <v>774</v>
      </c>
      <c r="G110" s="293"/>
      <c r="H110" s="293" t="s">
        <v>231</v>
      </c>
      <c r="I110" s="283" t="s">
        <v>1411</v>
      </c>
    </row>
    <row r="111" spans="1:9" ht="20.100000000000001" customHeight="1" x14ac:dyDescent="0.25">
      <c r="A111" s="287">
        <v>104</v>
      </c>
      <c r="B111" s="288" t="s">
        <v>1537</v>
      </c>
      <c r="C111" s="287" t="s">
        <v>210</v>
      </c>
      <c r="D111" s="289" t="s">
        <v>2946</v>
      </c>
      <c r="E111" s="287" t="s">
        <v>2947</v>
      </c>
      <c r="F111" s="293"/>
      <c r="G111" s="293"/>
      <c r="H111" s="293" t="s">
        <v>235</v>
      </c>
      <c r="I111" s="283" t="s">
        <v>1999</v>
      </c>
    </row>
    <row r="112" spans="1:9" ht="20.100000000000001" customHeight="1" x14ac:dyDescent="0.25">
      <c r="A112" s="287">
        <v>105</v>
      </c>
      <c r="B112" s="288" t="s">
        <v>1538</v>
      </c>
      <c r="C112" s="287" t="s">
        <v>210</v>
      </c>
      <c r="D112" s="289" t="s">
        <v>2951</v>
      </c>
      <c r="E112" s="287" t="s">
        <v>2952</v>
      </c>
      <c r="F112" s="293" t="s">
        <v>774</v>
      </c>
      <c r="G112" s="293"/>
      <c r="H112" s="293" t="s">
        <v>231</v>
      </c>
      <c r="I112" s="283" t="s">
        <v>1385</v>
      </c>
    </row>
    <row r="113" spans="1:9" ht="20.100000000000001" customHeight="1" x14ac:dyDescent="0.25">
      <c r="A113" s="287">
        <v>106</v>
      </c>
      <c r="B113" s="288" t="s">
        <v>1539</v>
      </c>
      <c r="C113" s="287" t="s">
        <v>210</v>
      </c>
      <c r="D113" s="289" t="s">
        <v>2956</v>
      </c>
      <c r="E113" s="287" t="s">
        <v>2957</v>
      </c>
      <c r="F113" s="293"/>
      <c r="G113" s="293" t="s">
        <v>774</v>
      </c>
      <c r="H113" s="293" t="s">
        <v>2551</v>
      </c>
      <c r="I113" s="283" t="s">
        <v>1426</v>
      </c>
    </row>
    <row r="114" spans="1:9" ht="20.100000000000001" customHeight="1" x14ac:dyDescent="0.25">
      <c r="A114" s="287">
        <v>107</v>
      </c>
      <c r="B114" s="288" t="s">
        <v>1540</v>
      </c>
      <c r="C114" s="287" t="s">
        <v>210</v>
      </c>
      <c r="D114" s="289" t="s">
        <v>2959</v>
      </c>
      <c r="E114" s="287" t="s">
        <v>2960</v>
      </c>
      <c r="F114" s="293"/>
      <c r="G114" s="293"/>
      <c r="H114" s="293" t="s">
        <v>872</v>
      </c>
      <c r="I114" s="283" t="s">
        <v>2961</v>
      </c>
    </row>
    <row r="115" spans="1:9" ht="20.100000000000001" customHeight="1" x14ac:dyDescent="0.25">
      <c r="A115" s="287">
        <v>108</v>
      </c>
      <c r="B115" s="288" t="s">
        <v>1541</v>
      </c>
      <c r="C115" s="287" t="s">
        <v>210</v>
      </c>
      <c r="D115" s="289" t="s">
        <v>2965</v>
      </c>
      <c r="E115" s="287" t="s">
        <v>2526</v>
      </c>
      <c r="F115" s="293"/>
      <c r="G115" s="293"/>
      <c r="H115" s="293" t="s">
        <v>231</v>
      </c>
      <c r="I115" s="283" t="s">
        <v>1368</v>
      </c>
    </row>
    <row r="116" spans="1:9" ht="20.100000000000001" customHeight="1" x14ac:dyDescent="0.25">
      <c r="A116" s="287">
        <v>109</v>
      </c>
      <c r="B116" s="288" t="s">
        <v>1542</v>
      </c>
      <c r="C116" s="287" t="s">
        <v>210</v>
      </c>
      <c r="D116" s="289" t="s">
        <v>2967</v>
      </c>
      <c r="E116" s="287" t="s">
        <v>2968</v>
      </c>
      <c r="F116" s="293" t="s">
        <v>774</v>
      </c>
      <c r="G116" s="293"/>
      <c r="H116" s="293" t="s">
        <v>231</v>
      </c>
      <c r="I116" s="283" t="s">
        <v>1999</v>
      </c>
    </row>
    <row r="117" spans="1:9" ht="20.100000000000001" customHeight="1" x14ac:dyDescent="0.25">
      <c r="A117" s="287">
        <v>110</v>
      </c>
      <c r="B117" s="288" t="s">
        <v>1543</v>
      </c>
      <c r="C117" s="287" t="s">
        <v>210</v>
      </c>
      <c r="D117" s="289" t="s">
        <v>2972</v>
      </c>
      <c r="E117" s="287" t="s">
        <v>2913</v>
      </c>
      <c r="F117" s="293" t="s">
        <v>774</v>
      </c>
      <c r="G117" s="293" t="s">
        <v>774</v>
      </c>
      <c r="H117" s="293" t="s">
        <v>231</v>
      </c>
      <c r="I117" s="283" t="s">
        <v>1426</v>
      </c>
    </row>
    <row r="118" spans="1:9" ht="20.100000000000001" customHeight="1" x14ac:dyDescent="0.25">
      <c r="A118" s="287">
        <v>111</v>
      </c>
      <c r="B118" s="288" t="s">
        <v>1544</v>
      </c>
      <c r="C118" s="287" t="s">
        <v>210</v>
      </c>
      <c r="D118" s="289" t="s">
        <v>2973</v>
      </c>
      <c r="E118" s="287" t="s">
        <v>2974</v>
      </c>
      <c r="F118" s="293"/>
      <c r="G118" s="293"/>
      <c r="H118" s="293" t="s">
        <v>872</v>
      </c>
      <c r="I118" s="283" t="s">
        <v>1398</v>
      </c>
    </row>
    <row r="119" spans="1:9" ht="20.100000000000001" customHeight="1" x14ac:dyDescent="0.25">
      <c r="A119" s="287">
        <v>112</v>
      </c>
      <c r="B119" s="288" t="s">
        <v>1545</v>
      </c>
      <c r="C119" s="287" t="s">
        <v>210</v>
      </c>
      <c r="D119" s="289" t="s">
        <v>484</v>
      </c>
      <c r="E119" s="287" t="s">
        <v>2708</v>
      </c>
      <c r="F119" s="293" t="s">
        <v>774</v>
      </c>
      <c r="G119" s="293"/>
      <c r="H119" s="293" t="s">
        <v>231</v>
      </c>
      <c r="I119" s="283" t="s">
        <v>1385</v>
      </c>
    </row>
    <row r="120" spans="1:9" ht="20.100000000000001" customHeight="1" x14ac:dyDescent="0.25">
      <c r="A120" s="287">
        <v>113</v>
      </c>
      <c r="B120" s="288" t="s">
        <v>1546</v>
      </c>
      <c r="C120" s="287" t="s">
        <v>210</v>
      </c>
      <c r="D120" s="289" t="s">
        <v>2980</v>
      </c>
      <c r="E120" s="287" t="s">
        <v>2981</v>
      </c>
      <c r="F120" s="293"/>
      <c r="G120" s="293"/>
      <c r="H120" s="293" t="s">
        <v>231</v>
      </c>
      <c r="I120" s="283" t="s">
        <v>1415</v>
      </c>
    </row>
    <row r="121" spans="1:9" ht="20.100000000000001" customHeight="1" x14ac:dyDescent="0.25">
      <c r="A121" s="287">
        <v>114</v>
      </c>
      <c r="B121" s="288" t="s">
        <v>1547</v>
      </c>
      <c r="C121" s="287" t="s">
        <v>210</v>
      </c>
      <c r="D121" s="289" t="s">
        <v>2984</v>
      </c>
      <c r="E121" s="287" t="s">
        <v>2985</v>
      </c>
      <c r="F121" s="293" t="s">
        <v>774</v>
      </c>
      <c r="G121" s="293" t="s">
        <v>774</v>
      </c>
      <c r="H121" s="293" t="s">
        <v>872</v>
      </c>
      <c r="I121" s="283" t="s">
        <v>1390</v>
      </c>
    </row>
    <row r="122" spans="1:9" ht="20.100000000000001" customHeight="1" x14ac:dyDescent="0.25">
      <c r="A122" s="287">
        <v>115</v>
      </c>
      <c r="B122" s="288" t="s">
        <v>1548</v>
      </c>
      <c r="C122" s="287" t="s">
        <v>210</v>
      </c>
      <c r="D122" s="289" t="s">
        <v>2990</v>
      </c>
      <c r="E122" s="287" t="s">
        <v>2991</v>
      </c>
      <c r="F122" s="293" t="s">
        <v>774</v>
      </c>
      <c r="G122" s="293"/>
      <c r="H122" s="293" t="s">
        <v>872</v>
      </c>
      <c r="I122" s="283" t="s">
        <v>1406</v>
      </c>
    </row>
    <row r="123" spans="1:9" ht="20.100000000000001" customHeight="1" x14ac:dyDescent="0.25">
      <c r="A123" s="287">
        <v>116</v>
      </c>
      <c r="B123" s="288" t="s">
        <v>1549</v>
      </c>
      <c r="C123" s="287" t="s">
        <v>210</v>
      </c>
      <c r="D123" s="289" t="s">
        <v>86</v>
      </c>
      <c r="E123" s="287" t="s">
        <v>2602</v>
      </c>
      <c r="F123" s="293" t="s">
        <v>774</v>
      </c>
      <c r="G123" s="293"/>
      <c r="H123" s="293" t="s">
        <v>231</v>
      </c>
      <c r="I123" s="283" t="s">
        <v>1999</v>
      </c>
    </row>
    <row r="124" spans="1:9" ht="20.100000000000001" customHeight="1" x14ac:dyDescent="0.25">
      <c r="A124" s="465">
        <v>117</v>
      </c>
      <c r="B124" s="466" t="s">
        <v>1550</v>
      </c>
      <c r="C124" s="465" t="s">
        <v>211</v>
      </c>
      <c r="D124" s="467" t="s">
        <v>3000</v>
      </c>
      <c r="E124" s="465" t="s">
        <v>3001</v>
      </c>
      <c r="F124" s="468" t="s">
        <v>774</v>
      </c>
      <c r="G124" s="468"/>
      <c r="H124" s="468" t="s">
        <v>231</v>
      </c>
      <c r="I124" s="469" t="s">
        <v>1414</v>
      </c>
    </row>
    <row r="125" spans="1:9" ht="20.100000000000001" customHeight="1" x14ac:dyDescent="0.25">
      <c r="A125" s="287">
        <v>118</v>
      </c>
      <c r="B125" s="288" t="s">
        <v>1551</v>
      </c>
      <c r="C125" s="287" t="s">
        <v>211</v>
      </c>
      <c r="D125" s="289" t="s">
        <v>3004</v>
      </c>
      <c r="E125" s="287" t="s">
        <v>3005</v>
      </c>
      <c r="F125" s="293"/>
      <c r="G125" s="293"/>
      <c r="H125" s="293" t="s">
        <v>231</v>
      </c>
      <c r="I125" s="283" t="s">
        <v>3006</v>
      </c>
    </row>
    <row r="126" spans="1:9" ht="20.100000000000001" customHeight="1" x14ac:dyDescent="0.25">
      <c r="A126" s="287">
        <v>119</v>
      </c>
      <c r="B126" s="288" t="s">
        <v>1552</v>
      </c>
      <c r="C126" s="287" t="s">
        <v>211</v>
      </c>
      <c r="D126" s="289" t="s">
        <v>3008</v>
      </c>
      <c r="E126" s="287" t="s">
        <v>3009</v>
      </c>
      <c r="F126" s="293"/>
      <c r="G126" s="293" t="s">
        <v>774</v>
      </c>
      <c r="H126" s="293" t="s">
        <v>231</v>
      </c>
      <c r="I126" s="283" t="s">
        <v>1402</v>
      </c>
    </row>
    <row r="127" spans="1:9" ht="20.100000000000001" customHeight="1" x14ac:dyDescent="0.25">
      <c r="A127" s="287">
        <v>120</v>
      </c>
      <c r="B127" s="288" t="s">
        <v>1553</v>
      </c>
      <c r="C127" s="287" t="s">
        <v>211</v>
      </c>
      <c r="D127" s="289" t="s">
        <v>3012</v>
      </c>
      <c r="E127" s="287" t="s">
        <v>3013</v>
      </c>
      <c r="F127" s="293" t="s">
        <v>774</v>
      </c>
      <c r="G127" s="293" t="s">
        <v>774</v>
      </c>
      <c r="H127" s="293" t="s">
        <v>231</v>
      </c>
      <c r="I127" s="283" t="s">
        <v>1424</v>
      </c>
    </row>
    <row r="128" spans="1:9" ht="20.100000000000001" customHeight="1" x14ac:dyDescent="0.25">
      <c r="A128" s="287">
        <v>121</v>
      </c>
      <c r="B128" s="288" t="s">
        <v>1554</v>
      </c>
      <c r="C128" s="287" t="s">
        <v>211</v>
      </c>
      <c r="D128" s="289" t="s">
        <v>3015</v>
      </c>
      <c r="E128" s="287" t="s">
        <v>3016</v>
      </c>
      <c r="F128" s="293"/>
      <c r="G128" s="293" t="s">
        <v>774</v>
      </c>
      <c r="H128" s="293" t="s">
        <v>231</v>
      </c>
      <c r="I128" s="283" t="s">
        <v>1396</v>
      </c>
    </row>
    <row r="129" spans="1:9" ht="20.100000000000001" customHeight="1" x14ac:dyDescent="0.25">
      <c r="A129" s="287">
        <v>122</v>
      </c>
      <c r="B129" s="288" t="s">
        <v>1555</v>
      </c>
      <c r="C129" s="287" t="s">
        <v>211</v>
      </c>
      <c r="D129" s="289" t="s">
        <v>3020</v>
      </c>
      <c r="E129" s="287" t="s">
        <v>3021</v>
      </c>
      <c r="F129" s="293"/>
      <c r="G129" s="293"/>
      <c r="H129" s="293" t="s">
        <v>231</v>
      </c>
      <c r="I129" s="283" t="s">
        <v>2208</v>
      </c>
    </row>
    <row r="130" spans="1:9" ht="20.100000000000001" customHeight="1" x14ac:dyDescent="0.25">
      <c r="A130" s="287">
        <v>123</v>
      </c>
      <c r="B130" s="288" t="s">
        <v>1556</v>
      </c>
      <c r="C130" s="287" t="s">
        <v>211</v>
      </c>
      <c r="D130" s="289" t="s">
        <v>3025</v>
      </c>
      <c r="E130" s="287" t="s">
        <v>3026</v>
      </c>
      <c r="F130" s="293"/>
      <c r="G130" s="293"/>
      <c r="H130" s="293" t="s">
        <v>231</v>
      </c>
      <c r="I130" s="283" t="s">
        <v>1416</v>
      </c>
    </row>
    <row r="131" spans="1:9" ht="20.100000000000001" customHeight="1" x14ac:dyDescent="0.25">
      <c r="A131" s="287">
        <v>124</v>
      </c>
      <c r="B131" s="288" t="s">
        <v>1557</v>
      </c>
      <c r="C131" s="287" t="s">
        <v>211</v>
      </c>
      <c r="D131" s="289" t="s">
        <v>3030</v>
      </c>
      <c r="E131" s="287" t="s">
        <v>3031</v>
      </c>
      <c r="F131" s="293" t="s">
        <v>774</v>
      </c>
      <c r="G131" s="293"/>
      <c r="H131" s="293" t="s">
        <v>231</v>
      </c>
      <c r="I131" s="283" t="s">
        <v>1425</v>
      </c>
    </row>
    <row r="132" spans="1:9" ht="20.100000000000001" customHeight="1" x14ac:dyDescent="0.25">
      <c r="A132" s="287">
        <v>125</v>
      </c>
      <c r="B132" s="288" t="s">
        <v>1558</v>
      </c>
      <c r="C132" s="287" t="s">
        <v>211</v>
      </c>
      <c r="D132" s="289" t="s">
        <v>3033</v>
      </c>
      <c r="E132" s="287" t="s">
        <v>3034</v>
      </c>
      <c r="F132" s="293"/>
      <c r="G132" s="293" t="s">
        <v>774</v>
      </c>
      <c r="H132" s="293" t="s">
        <v>231</v>
      </c>
      <c r="I132" s="283" t="s">
        <v>1399</v>
      </c>
    </row>
    <row r="133" spans="1:9" ht="20.100000000000001" customHeight="1" x14ac:dyDescent="0.25">
      <c r="A133" s="287">
        <v>126</v>
      </c>
      <c r="B133" s="288" t="s">
        <v>1559</v>
      </c>
      <c r="C133" s="287" t="s">
        <v>211</v>
      </c>
      <c r="D133" s="289" t="s">
        <v>3036</v>
      </c>
      <c r="E133" s="287" t="s">
        <v>3037</v>
      </c>
      <c r="F133" s="293" t="s">
        <v>774</v>
      </c>
      <c r="G133" s="293"/>
      <c r="H133" s="293" t="s">
        <v>231</v>
      </c>
      <c r="I133" s="283" t="s">
        <v>3038</v>
      </c>
    </row>
    <row r="134" spans="1:9" ht="20.100000000000001" customHeight="1" x14ac:dyDescent="0.25">
      <c r="A134" s="287">
        <v>127</v>
      </c>
      <c r="B134" s="288" t="s">
        <v>1560</v>
      </c>
      <c r="C134" s="287" t="s">
        <v>211</v>
      </c>
      <c r="D134" s="289" t="s">
        <v>3042</v>
      </c>
      <c r="E134" s="287" t="s">
        <v>3043</v>
      </c>
      <c r="F134" s="293"/>
      <c r="G134" s="293"/>
      <c r="H134" s="293" t="s">
        <v>231</v>
      </c>
      <c r="I134" s="283" t="s">
        <v>1394</v>
      </c>
    </row>
    <row r="135" spans="1:9" ht="20.100000000000001" customHeight="1" x14ac:dyDescent="0.25">
      <c r="A135" s="287">
        <v>128</v>
      </c>
      <c r="B135" s="288" t="s">
        <v>1561</v>
      </c>
      <c r="C135" s="287" t="s">
        <v>211</v>
      </c>
      <c r="D135" s="289" t="s">
        <v>3048</v>
      </c>
      <c r="E135" s="287" t="s">
        <v>3049</v>
      </c>
      <c r="F135" s="293"/>
      <c r="G135" s="293"/>
      <c r="H135" s="293" t="s">
        <v>231</v>
      </c>
      <c r="I135" s="283" t="s">
        <v>1414</v>
      </c>
    </row>
    <row r="136" spans="1:9" ht="20.100000000000001" customHeight="1" x14ac:dyDescent="0.25">
      <c r="A136" s="287">
        <v>129</v>
      </c>
      <c r="B136" s="288" t="s">
        <v>1562</v>
      </c>
      <c r="C136" s="287" t="s">
        <v>211</v>
      </c>
      <c r="D136" s="289" t="s">
        <v>3053</v>
      </c>
      <c r="E136" s="287" t="s">
        <v>1665</v>
      </c>
      <c r="F136" s="293"/>
      <c r="G136" s="293"/>
      <c r="H136" s="293" t="s">
        <v>231</v>
      </c>
      <c r="I136" s="283" t="s">
        <v>1378</v>
      </c>
    </row>
    <row r="137" spans="1:9" ht="20.100000000000001" customHeight="1" x14ac:dyDescent="0.25">
      <c r="A137" s="287">
        <v>130</v>
      </c>
      <c r="B137" s="288" t="s">
        <v>1563</v>
      </c>
      <c r="C137" s="287" t="s">
        <v>211</v>
      </c>
      <c r="D137" s="289" t="s">
        <v>3056</v>
      </c>
      <c r="E137" s="287" t="s">
        <v>3057</v>
      </c>
      <c r="F137" s="293"/>
      <c r="G137" s="293"/>
      <c r="H137" s="293" t="s">
        <v>231</v>
      </c>
      <c r="I137" s="283" t="s">
        <v>1396</v>
      </c>
    </row>
    <row r="138" spans="1:9" ht="20.100000000000001" customHeight="1" x14ac:dyDescent="0.25">
      <c r="A138" s="287">
        <v>131</v>
      </c>
      <c r="B138" s="288" t="s">
        <v>1564</v>
      </c>
      <c r="C138" s="287" t="s">
        <v>211</v>
      </c>
      <c r="D138" s="289" t="s">
        <v>3060</v>
      </c>
      <c r="E138" s="287" t="s">
        <v>2518</v>
      </c>
      <c r="F138" s="293" t="s">
        <v>774</v>
      </c>
      <c r="G138" s="293"/>
      <c r="H138" s="293" t="s">
        <v>231</v>
      </c>
      <c r="I138" s="283" t="s">
        <v>1408</v>
      </c>
    </row>
    <row r="139" spans="1:9" ht="20.100000000000001" customHeight="1" x14ac:dyDescent="0.25">
      <c r="A139" s="287">
        <v>132</v>
      </c>
      <c r="B139" s="288" t="s">
        <v>1565</v>
      </c>
      <c r="C139" s="287" t="s">
        <v>211</v>
      </c>
      <c r="D139" s="289" t="s">
        <v>3061</v>
      </c>
      <c r="E139" s="287" t="s">
        <v>3062</v>
      </c>
      <c r="F139" s="293" t="s">
        <v>774</v>
      </c>
      <c r="G139" s="293"/>
      <c r="H139" s="293" t="s">
        <v>231</v>
      </c>
      <c r="I139" s="283" t="s">
        <v>1417</v>
      </c>
    </row>
    <row r="140" spans="1:9" ht="20.100000000000001" customHeight="1" x14ac:dyDescent="0.25">
      <c r="A140" s="287">
        <v>133</v>
      </c>
      <c r="B140" s="288" t="s">
        <v>1566</v>
      </c>
      <c r="C140" s="287" t="s">
        <v>211</v>
      </c>
      <c r="D140" s="289" t="s">
        <v>3065</v>
      </c>
      <c r="E140" s="287" t="s">
        <v>3066</v>
      </c>
      <c r="F140" s="293" t="s">
        <v>774</v>
      </c>
      <c r="G140" s="293"/>
      <c r="H140" s="293" t="s">
        <v>231</v>
      </c>
      <c r="I140" s="283" t="s">
        <v>1390</v>
      </c>
    </row>
    <row r="141" spans="1:9" ht="20.100000000000001" customHeight="1" x14ac:dyDescent="0.25">
      <c r="A141" s="287">
        <v>134</v>
      </c>
      <c r="B141" s="288" t="s">
        <v>1567</v>
      </c>
      <c r="C141" s="287" t="s">
        <v>211</v>
      </c>
      <c r="D141" s="289" t="s">
        <v>3069</v>
      </c>
      <c r="E141" s="287" t="s">
        <v>3070</v>
      </c>
      <c r="F141" s="293" t="s">
        <v>774</v>
      </c>
      <c r="G141" s="293" t="s">
        <v>774</v>
      </c>
      <c r="H141" s="293" t="s">
        <v>231</v>
      </c>
      <c r="I141" s="283" t="s">
        <v>1426</v>
      </c>
    </row>
    <row r="142" spans="1:9" ht="20.100000000000001" customHeight="1" x14ac:dyDescent="0.25">
      <c r="A142" s="287">
        <v>135</v>
      </c>
      <c r="B142" s="288" t="s">
        <v>1568</v>
      </c>
      <c r="C142" s="287" t="s">
        <v>211</v>
      </c>
      <c r="D142" s="289" t="s">
        <v>3071</v>
      </c>
      <c r="E142" s="287" t="s">
        <v>2872</v>
      </c>
      <c r="F142" s="293" t="s">
        <v>774</v>
      </c>
      <c r="G142" s="293"/>
      <c r="H142" s="293" t="s">
        <v>231</v>
      </c>
      <c r="I142" s="283" t="s">
        <v>1417</v>
      </c>
    </row>
    <row r="143" spans="1:9" ht="20.100000000000001" customHeight="1" x14ac:dyDescent="0.25">
      <c r="A143" s="287">
        <v>136</v>
      </c>
      <c r="B143" s="288" t="s">
        <v>1569</v>
      </c>
      <c r="C143" s="287" t="s">
        <v>211</v>
      </c>
      <c r="D143" s="289" t="s">
        <v>3075</v>
      </c>
      <c r="E143" s="287" t="s">
        <v>3076</v>
      </c>
      <c r="F143" s="293" t="s">
        <v>774</v>
      </c>
      <c r="G143" s="293"/>
      <c r="H143" s="293" t="s">
        <v>231</v>
      </c>
      <c r="I143" s="283" t="s">
        <v>1383</v>
      </c>
    </row>
    <row r="144" spans="1:9" ht="20.100000000000001" customHeight="1" x14ac:dyDescent="0.25">
      <c r="A144" s="287">
        <v>137</v>
      </c>
      <c r="B144" s="288" t="s">
        <v>1570</v>
      </c>
      <c r="C144" s="287" t="s">
        <v>211</v>
      </c>
      <c r="D144" s="289" t="s">
        <v>3078</v>
      </c>
      <c r="E144" s="287" t="s">
        <v>3079</v>
      </c>
      <c r="F144" s="293" t="s">
        <v>774</v>
      </c>
      <c r="G144" s="293"/>
      <c r="H144" s="293" t="s">
        <v>231</v>
      </c>
      <c r="I144" s="283" t="s">
        <v>1393</v>
      </c>
    </row>
    <row r="145" spans="1:9" ht="20.100000000000001" customHeight="1" x14ac:dyDescent="0.25">
      <c r="A145" s="287">
        <v>138</v>
      </c>
      <c r="B145" s="288" t="s">
        <v>1571</v>
      </c>
      <c r="C145" s="287" t="s">
        <v>211</v>
      </c>
      <c r="D145" s="289" t="s">
        <v>3082</v>
      </c>
      <c r="E145" s="287" t="s">
        <v>3083</v>
      </c>
      <c r="F145" s="293"/>
      <c r="G145" s="293"/>
      <c r="H145" s="293" t="s">
        <v>231</v>
      </c>
      <c r="I145" s="283" t="s">
        <v>2031</v>
      </c>
    </row>
    <row r="146" spans="1:9" ht="20.100000000000001" customHeight="1" x14ac:dyDescent="0.25">
      <c r="A146" s="287">
        <v>139</v>
      </c>
      <c r="B146" s="288" t="s">
        <v>1572</v>
      </c>
      <c r="C146" s="287" t="s">
        <v>211</v>
      </c>
      <c r="D146" s="289" t="s">
        <v>166</v>
      </c>
      <c r="E146" s="287" t="s">
        <v>3087</v>
      </c>
      <c r="F146" s="293"/>
      <c r="G146" s="293"/>
      <c r="H146" s="293" t="s">
        <v>231</v>
      </c>
      <c r="I146" s="283" t="s">
        <v>2133</v>
      </c>
    </row>
    <row r="147" spans="1:9" ht="20.100000000000001" customHeight="1" x14ac:dyDescent="0.25">
      <c r="A147" s="287">
        <v>140</v>
      </c>
      <c r="B147" s="288" t="s">
        <v>3232</v>
      </c>
      <c r="C147" s="287" t="s">
        <v>211</v>
      </c>
      <c r="D147" s="289" t="s">
        <v>3090</v>
      </c>
      <c r="E147" s="287" t="s">
        <v>3091</v>
      </c>
      <c r="F147" s="293"/>
      <c r="G147" s="293"/>
      <c r="H147" s="293" t="s">
        <v>231</v>
      </c>
      <c r="I147" s="283" t="s">
        <v>1999</v>
      </c>
    </row>
    <row r="148" spans="1:9" ht="20.100000000000001" customHeight="1" x14ac:dyDescent="0.25">
      <c r="A148" s="287">
        <v>141</v>
      </c>
      <c r="B148" s="288" t="s">
        <v>3233</v>
      </c>
      <c r="C148" s="287" t="s">
        <v>211</v>
      </c>
      <c r="D148" s="289" t="s">
        <v>3095</v>
      </c>
      <c r="E148" s="287" t="s">
        <v>3096</v>
      </c>
      <c r="F148" s="293" t="s">
        <v>774</v>
      </c>
      <c r="G148" s="293"/>
      <c r="H148" s="293" t="s">
        <v>231</v>
      </c>
      <c r="I148" s="283" t="s">
        <v>1425</v>
      </c>
    </row>
    <row r="149" spans="1:9" ht="20.100000000000001" customHeight="1" x14ac:dyDescent="0.25">
      <c r="A149" s="287">
        <v>142</v>
      </c>
      <c r="B149" s="288" t="s">
        <v>3234</v>
      </c>
      <c r="C149" s="287" t="s">
        <v>211</v>
      </c>
      <c r="D149" s="289" t="s">
        <v>3100</v>
      </c>
      <c r="E149" s="287" t="s">
        <v>3101</v>
      </c>
      <c r="F149" s="293"/>
      <c r="G149" s="293"/>
      <c r="H149" s="293" t="s">
        <v>231</v>
      </c>
      <c r="I149" s="283" t="s">
        <v>2208</v>
      </c>
    </row>
    <row r="150" spans="1:9" ht="20.100000000000001" customHeight="1" x14ac:dyDescent="0.25">
      <c r="A150" s="287">
        <v>143</v>
      </c>
      <c r="B150" s="288" t="s">
        <v>3235</v>
      </c>
      <c r="C150" s="287" t="s">
        <v>211</v>
      </c>
      <c r="D150" s="289" t="s">
        <v>3104</v>
      </c>
      <c r="E150" s="287" t="s">
        <v>3105</v>
      </c>
      <c r="F150" s="293" t="s">
        <v>774</v>
      </c>
      <c r="G150" s="293"/>
      <c r="H150" s="293" t="s">
        <v>231</v>
      </c>
      <c r="I150" s="283" t="s">
        <v>2051</v>
      </c>
    </row>
    <row r="151" spans="1:9" ht="20.100000000000001" customHeight="1" x14ac:dyDescent="0.25">
      <c r="A151" s="287">
        <v>144</v>
      </c>
      <c r="B151" s="288" t="s">
        <v>3236</v>
      </c>
      <c r="C151" s="287" t="s">
        <v>211</v>
      </c>
      <c r="D151" s="289" t="s">
        <v>3107</v>
      </c>
      <c r="E151" s="287" t="s">
        <v>2639</v>
      </c>
      <c r="F151" s="293"/>
      <c r="G151" s="293" t="s">
        <v>774</v>
      </c>
      <c r="H151" s="293" t="s">
        <v>231</v>
      </c>
      <c r="I151" s="283" t="s">
        <v>1404</v>
      </c>
    </row>
    <row r="152" spans="1:9" ht="20.100000000000001" customHeight="1" x14ac:dyDescent="0.25">
      <c r="A152" s="287">
        <v>145</v>
      </c>
      <c r="B152" s="288" t="s">
        <v>3237</v>
      </c>
      <c r="C152" s="287" t="s">
        <v>211</v>
      </c>
      <c r="D152" s="289" t="s">
        <v>3111</v>
      </c>
      <c r="E152" s="287" t="s">
        <v>1202</v>
      </c>
      <c r="F152" s="293" t="s">
        <v>774</v>
      </c>
      <c r="G152" s="293"/>
      <c r="H152" s="293" t="s">
        <v>231</v>
      </c>
      <c r="I152" s="283" t="s">
        <v>1415</v>
      </c>
    </row>
    <row r="153" spans="1:9" ht="20.100000000000001" customHeight="1" x14ac:dyDescent="0.25">
      <c r="A153" s="287">
        <v>146</v>
      </c>
      <c r="B153" s="288" t="s">
        <v>3238</v>
      </c>
      <c r="C153" s="287" t="s">
        <v>211</v>
      </c>
      <c r="D153" s="289" t="s">
        <v>3115</v>
      </c>
      <c r="E153" s="287" t="s">
        <v>3116</v>
      </c>
      <c r="F153" s="293" t="s">
        <v>774</v>
      </c>
      <c r="G153" s="293"/>
      <c r="H153" s="293" t="s">
        <v>231</v>
      </c>
      <c r="I153" s="283" t="s">
        <v>1379</v>
      </c>
    </row>
    <row r="154" spans="1:9" ht="20.100000000000001" customHeight="1" x14ac:dyDescent="0.25">
      <c r="A154" s="287">
        <v>147</v>
      </c>
      <c r="B154" s="288" t="s">
        <v>3239</v>
      </c>
      <c r="C154" s="287" t="s">
        <v>211</v>
      </c>
      <c r="D154" s="289" t="s">
        <v>3120</v>
      </c>
      <c r="E154" s="287" t="s">
        <v>3121</v>
      </c>
      <c r="F154" s="293" t="s">
        <v>774</v>
      </c>
      <c r="G154" s="293" t="s">
        <v>774</v>
      </c>
      <c r="H154" s="293" t="s">
        <v>231</v>
      </c>
      <c r="I154" s="283" t="s">
        <v>1422</v>
      </c>
    </row>
    <row r="155" spans="1:9" ht="20.100000000000001" customHeight="1" x14ac:dyDescent="0.25">
      <c r="A155" s="287">
        <v>148</v>
      </c>
      <c r="B155" s="288" t="s">
        <v>3240</v>
      </c>
      <c r="C155" s="287" t="s">
        <v>211</v>
      </c>
      <c r="D155" s="289" t="s">
        <v>3125</v>
      </c>
      <c r="E155" s="287" t="s">
        <v>2852</v>
      </c>
      <c r="F155" s="293" t="s">
        <v>774</v>
      </c>
      <c r="G155" s="293"/>
      <c r="H155" s="293" t="s">
        <v>231</v>
      </c>
      <c r="I155" s="283" t="s">
        <v>1368</v>
      </c>
    </row>
    <row r="156" spans="1:9" ht="20.100000000000001" customHeight="1" x14ac:dyDescent="0.25">
      <c r="A156" s="287">
        <v>149</v>
      </c>
      <c r="B156" s="288" t="s">
        <v>3241</v>
      </c>
      <c r="C156" s="287" t="s">
        <v>211</v>
      </c>
      <c r="D156" s="289" t="s">
        <v>3129</v>
      </c>
      <c r="E156" s="287" t="s">
        <v>3130</v>
      </c>
      <c r="F156" s="293"/>
      <c r="G156" s="293" t="s">
        <v>774</v>
      </c>
      <c r="H156" s="293" t="s">
        <v>231</v>
      </c>
      <c r="I156" s="283" t="s">
        <v>1369</v>
      </c>
    </row>
    <row r="157" spans="1:9" ht="20.100000000000001" customHeight="1" x14ac:dyDescent="0.25">
      <c r="A157" s="287">
        <v>150</v>
      </c>
      <c r="B157" s="288" t="s">
        <v>3242</v>
      </c>
      <c r="C157" s="287" t="s">
        <v>211</v>
      </c>
      <c r="D157" s="289" t="s">
        <v>3132</v>
      </c>
      <c r="E157" s="287" t="s">
        <v>3133</v>
      </c>
      <c r="F157" s="293" t="s">
        <v>774</v>
      </c>
      <c r="G157" s="293"/>
      <c r="H157" s="293" t="s">
        <v>231</v>
      </c>
      <c r="I157" s="283" t="s">
        <v>1425</v>
      </c>
    </row>
    <row r="158" spans="1:9" ht="20.100000000000001" customHeight="1" x14ac:dyDescent="0.25">
      <c r="A158" s="287">
        <v>151</v>
      </c>
      <c r="B158" s="288" t="s">
        <v>3243</v>
      </c>
      <c r="C158" s="287" t="s">
        <v>211</v>
      </c>
      <c r="D158" s="289" t="s">
        <v>3137</v>
      </c>
      <c r="E158" s="287" t="s">
        <v>2938</v>
      </c>
      <c r="F158" s="293" t="s">
        <v>774</v>
      </c>
      <c r="G158" s="293"/>
      <c r="H158" s="293" t="s">
        <v>231</v>
      </c>
      <c r="I158" s="283" t="s">
        <v>1991</v>
      </c>
    </row>
    <row r="159" spans="1:9" ht="20.100000000000001" customHeight="1" x14ac:dyDescent="0.25">
      <c r="A159" s="287">
        <v>152</v>
      </c>
      <c r="B159" s="288" t="s">
        <v>3244</v>
      </c>
      <c r="C159" s="287" t="s">
        <v>211</v>
      </c>
      <c r="D159" s="289" t="s">
        <v>3140</v>
      </c>
      <c r="E159" s="287" t="s">
        <v>3141</v>
      </c>
      <c r="F159" s="293"/>
      <c r="G159" s="293" t="s">
        <v>774</v>
      </c>
      <c r="H159" s="293" t="s">
        <v>231</v>
      </c>
      <c r="I159" s="283" t="s">
        <v>1424</v>
      </c>
    </row>
    <row r="160" spans="1:9" ht="20.100000000000001" customHeight="1" x14ac:dyDescent="0.25">
      <c r="A160" s="287">
        <v>153</v>
      </c>
      <c r="B160" s="288" t="s">
        <v>3245</v>
      </c>
      <c r="C160" s="287" t="s">
        <v>211</v>
      </c>
      <c r="D160" s="289" t="s">
        <v>86</v>
      </c>
      <c r="E160" s="287" t="s">
        <v>3145</v>
      </c>
      <c r="F160" s="293" t="s">
        <v>774</v>
      </c>
      <c r="G160" s="293"/>
      <c r="H160" s="293" t="s">
        <v>231</v>
      </c>
      <c r="I160" s="283" t="s">
        <v>1421</v>
      </c>
    </row>
    <row r="161" spans="1:9" ht="20.100000000000001" customHeight="1" x14ac:dyDescent="0.25">
      <c r="A161" s="287"/>
      <c r="B161" s="288"/>
      <c r="C161" s="287"/>
      <c r="D161" s="289"/>
      <c r="E161" s="287"/>
      <c r="F161" s="293"/>
      <c r="G161" s="293"/>
      <c r="H161" s="293"/>
      <c r="I161" s="283"/>
    </row>
    <row r="162" spans="1:9" ht="18.75" customHeight="1" x14ac:dyDescent="0.25">
      <c r="A162" s="533" t="s">
        <v>3252</v>
      </c>
      <c r="B162" s="533"/>
      <c r="C162" s="533"/>
      <c r="D162" s="533"/>
    </row>
    <row r="163" spans="1:9" ht="16.5" x14ac:dyDescent="0.25">
      <c r="F163" s="528" t="s">
        <v>3251</v>
      </c>
      <c r="G163" s="528"/>
      <c r="H163" s="528"/>
      <c r="I163" s="528"/>
    </row>
    <row r="164" spans="1:9" ht="16.5" x14ac:dyDescent="0.25">
      <c r="F164" s="527" t="s">
        <v>452</v>
      </c>
      <c r="G164" s="527"/>
      <c r="H164" s="527"/>
      <c r="I164" s="527"/>
    </row>
  </sheetData>
  <mergeCells count="10">
    <mergeCell ref="F164:I164"/>
    <mergeCell ref="F163:I163"/>
    <mergeCell ref="E2:I2"/>
    <mergeCell ref="E1:I1"/>
    <mergeCell ref="A1:D1"/>
    <mergeCell ref="A2:D2"/>
    <mergeCell ref="A3:D3"/>
    <mergeCell ref="A4:I4"/>
    <mergeCell ref="A5:I5"/>
    <mergeCell ref="A162:D162"/>
  </mergeCells>
  <dataValidations count="2">
    <dataValidation type="list" allowBlank="1" showInputMessage="1" showErrorMessage="1" sqref="C11:C12 C14:C49">
      <formula1>"x"</formula1>
    </dataValidation>
    <dataValidation type="list" allowBlank="1" showInputMessage="1" showErrorMessage="1" sqref="F11:F161">
      <formula1>"Đang học,Đã tốt nghiệp,Đã chuyển trường,Đã thôi học,Chuyển lớp"</formula1>
    </dataValidation>
  </dataValidations>
  <printOptions horizontalCentered="1"/>
  <pageMargins left="0.31496062992125984" right="0.19685039370078741" top="0.6692913385826772" bottom="0.43307086614173229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5"/>
  <sheetViews>
    <sheetView zoomScale="115" workbookViewId="0">
      <selection activeCell="O350" sqref="O350"/>
    </sheetView>
  </sheetViews>
  <sheetFormatPr defaultRowHeight="15" x14ac:dyDescent="0.25"/>
  <cols>
    <col min="1" max="1" width="4.85546875" style="63" customWidth="1"/>
    <col min="2" max="2" width="26.140625" style="39" customWidth="1"/>
    <col min="3" max="4" width="6.28515625" style="63" customWidth="1"/>
    <col min="5" max="5" width="7.28515625" style="63" customWidth="1"/>
    <col min="6" max="6" width="7.140625" style="63" customWidth="1"/>
    <col min="7" max="13" width="6.28515625" style="63" customWidth="1"/>
    <col min="14" max="14" width="9.140625" style="63"/>
    <col min="15" max="15" width="6.7109375" style="63" customWidth="1"/>
    <col min="16" max="16" width="6.140625" style="63" customWidth="1"/>
    <col min="17" max="16384" width="9.140625" style="63"/>
  </cols>
  <sheetData>
    <row r="1" spans="1:24" s="36" customFormat="1" ht="15.75" x14ac:dyDescent="0.25">
      <c r="A1" s="476" t="s">
        <v>239</v>
      </c>
      <c r="B1" s="476"/>
      <c r="C1" s="476"/>
      <c r="E1" s="477" t="s">
        <v>25</v>
      </c>
      <c r="F1" s="477"/>
      <c r="G1" s="477"/>
      <c r="H1" s="477"/>
      <c r="I1" s="477"/>
      <c r="J1" s="477"/>
      <c r="K1" s="477"/>
      <c r="L1" s="477"/>
      <c r="M1" s="477"/>
    </row>
    <row r="2" spans="1:24" s="36" customFormat="1" ht="16.5" customHeight="1" x14ac:dyDescent="0.25">
      <c r="A2" s="477" t="s">
        <v>26</v>
      </c>
      <c r="B2" s="477"/>
      <c r="C2" s="477"/>
      <c r="E2" s="478" t="s">
        <v>27</v>
      </c>
      <c r="F2" s="478"/>
      <c r="G2" s="478"/>
      <c r="H2" s="478"/>
      <c r="I2" s="478"/>
      <c r="J2" s="478"/>
      <c r="K2" s="478"/>
      <c r="L2" s="478"/>
      <c r="M2" s="478"/>
    </row>
    <row r="3" spans="1:24" s="36" customFormat="1" ht="30" customHeight="1" x14ac:dyDescent="0.3">
      <c r="A3" s="479" t="s">
        <v>100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</row>
    <row r="4" spans="1:24" s="36" customFormat="1" ht="17.25" customHeight="1" x14ac:dyDescent="0.25">
      <c r="A4" s="480" t="s">
        <v>1771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Q4" s="44"/>
    </row>
    <row r="5" spans="1:24" s="37" customFormat="1" ht="33" customHeight="1" x14ac:dyDescent="0.2">
      <c r="A5" s="45" t="s">
        <v>766</v>
      </c>
      <c r="B5" s="45" t="s">
        <v>29</v>
      </c>
      <c r="C5" s="45" t="s">
        <v>241</v>
      </c>
      <c r="D5" s="45" t="s">
        <v>244</v>
      </c>
      <c r="E5" s="45" t="s">
        <v>242</v>
      </c>
      <c r="F5" s="45" t="s">
        <v>240</v>
      </c>
      <c r="G5" s="45" t="s">
        <v>243</v>
      </c>
      <c r="H5" s="45" t="s">
        <v>246</v>
      </c>
      <c r="I5" s="45" t="s">
        <v>245</v>
      </c>
      <c r="J5" s="45" t="s">
        <v>248</v>
      </c>
      <c r="K5" s="45" t="s">
        <v>247</v>
      </c>
      <c r="L5" s="45"/>
      <c r="M5" s="45" t="s">
        <v>249</v>
      </c>
      <c r="N5" s="37" t="s">
        <v>250</v>
      </c>
      <c r="P5" s="46"/>
      <c r="Q5" s="46"/>
      <c r="R5" s="46"/>
      <c r="S5" s="46"/>
      <c r="T5" s="46"/>
      <c r="U5" s="46"/>
      <c r="V5" s="46"/>
      <c r="W5" s="46"/>
      <c r="X5" s="47" t="s">
        <v>245</v>
      </c>
    </row>
    <row r="6" spans="1:24" s="36" customFormat="1" ht="18.95" customHeight="1" x14ac:dyDescent="0.25">
      <c r="A6" s="38" t="s">
        <v>710</v>
      </c>
      <c r="B6" s="48" t="s">
        <v>1586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24" s="36" customFormat="1" ht="18.95" customHeight="1" x14ac:dyDescent="0.25">
      <c r="A7" s="40" t="s">
        <v>712</v>
      </c>
      <c r="B7" s="50" t="s">
        <v>1588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Q7" s="51">
        <f>COUNTA(R7)</f>
        <v>1</v>
      </c>
      <c r="R7" s="52" t="s">
        <v>251</v>
      </c>
    </row>
    <row r="8" spans="1:24" s="36" customFormat="1" ht="18.95" customHeight="1" x14ac:dyDescent="0.25">
      <c r="A8" s="40" t="s">
        <v>726</v>
      </c>
      <c r="B8" s="50" t="s">
        <v>1589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Q8" s="53">
        <f t="shared" ref="Q8:Q15" si="0">IF(COUNTA(R8),Q7+1,"")</f>
        <v>2</v>
      </c>
      <c r="R8" s="54" t="s">
        <v>252</v>
      </c>
    </row>
    <row r="9" spans="1:24" s="36" customFormat="1" ht="18.95" customHeight="1" x14ac:dyDescent="0.25">
      <c r="A9" s="40" t="s">
        <v>728</v>
      </c>
      <c r="B9" s="50" t="s">
        <v>1591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Q9" s="53">
        <f t="shared" si="0"/>
        <v>3</v>
      </c>
      <c r="R9" s="54" t="s">
        <v>253</v>
      </c>
    </row>
    <row r="10" spans="1:24" s="36" customFormat="1" ht="18.95" customHeight="1" x14ac:dyDescent="0.25">
      <c r="A10" s="40" t="s">
        <v>730</v>
      </c>
      <c r="B10" s="50" t="s">
        <v>1593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Q10" s="53">
        <f t="shared" si="0"/>
        <v>4</v>
      </c>
      <c r="R10" s="54" t="s">
        <v>254</v>
      </c>
    </row>
    <row r="11" spans="1:24" s="36" customFormat="1" ht="18.95" customHeight="1" x14ac:dyDescent="0.25">
      <c r="A11" s="40" t="s">
        <v>732</v>
      </c>
      <c r="B11" s="50" t="s">
        <v>1595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Q11" s="53">
        <f t="shared" si="0"/>
        <v>5</v>
      </c>
      <c r="R11" s="54" t="s">
        <v>255</v>
      </c>
    </row>
    <row r="12" spans="1:24" s="36" customFormat="1" ht="18.95" customHeight="1" x14ac:dyDescent="0.25">
      <c r="A12" s="40" t="s">
        <v>734</v>
      </c>
      <c r="B12" s="50" t="s">
        <v>1597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Q12" s="53">
        <f t="shared" si="0"/>
        <v>6</v>
      </c>
      <c r="R12" s="54" t="s">
        <v>255</v>
      </c>
    </row>
    <row r="13" spans="1:24" s="36" customFormat="1" ht="18.95" customHeight="1" x14ac:dyDescent="0.25">
      <c r="A13" s="40" t="s">
        <v>735</v>
      </c>
      <c r="B13" s="50" t="s">
        <v>1598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Q13" s="53">
        <f t="shared" si="0"/>
        <v>7</v>
      </c>
      <c r="R13" s="54" t="s">
        <v>256</v>
      </c>
    </row>
    <row r="14" spans="1:24" s="36" customFormat="1" ht="18.95" customHeight="1" x14ac:dyDescent="0.25">
      <c r="A14" s="40" t="s">
        <v>737</v>
      </c>
      <c r="B14" s="50" t="s">
        <v>1601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Q14" s="53">
        <f t="shared" si="0"/>
        <v>8</v>
      </c>
      <c r="R14" s="54" t="s">
        <v>257</v>
      </c>
    </row>
    <row r="15" spans="1:24" s="36" customFormat="1" ht="18.95" customHeight="1" x14ac:dyDescent="0.25">
      <c r="A15" s="40" t="s">
        <v>2</v>
      </c>
      <c r="B15" s="50" t="s">
        <v>1603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Q15" s="55">
        <f t="shared" si="0"/>
        <v>9</v>
      </c>
      <c r="R15" s="56" t="s">
        <v>256</v>
      </c>
    </row>
    <row r="16" spans="1:24" s="36" customFormat="1" ht="18.95" customHeight="1" x14ac:dyDescent="0.25">
      <c r="A16" s="40" t="s">
        <v>3</v>
      </c>
      <c r="B16" s="50" t="s">
        <v>1605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8" s="36" customFormat="1" ht="18.95" customHeight="1" x14ac:dyDescent="0.25">
      <c r="A17" s="40" t="s">
        <v>11</v>
      </c>
      <c r="B17" s="50" t="s">
        <v>1607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Q17" s="57">
        <f>IF(R17&lt;&gt;"",1,"")</f>
        <v>1</v>
      </c>
      <c r="R17" s="58" t="s">
        <v>258</v>
      </c>
    </row>
    <row r="18" spans="1:18" s="36" customFormat="1" ht="18.95" customHeight="1" x14ac:dyDescent="0.25">
      <c r="A18" s="40" t="s">
        <v>24</v>
      </c>
      <c r="B18" s="50" t="s">
        <v>1608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Q18" s="57">
        <f t="shared" ref="Q18:Q27" si="1">IF(R18&lt;&gt;"",Q17+1,"")</f>
        <v>2</v>
      </c>
      <c r="R18" s="58" t="s">
        <v>259</v>
      </c>
    </row>
    <row r="19" spans="1:18" s="36" customFormat="1" ht="18.95" customHeight="1" x14ac:dyDescent="0.25">
      <c r="A19" s="40" t="s">
        <v>17</v>
      </c>
      <c r="B19" s="50" t="s">
        <v>1610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Q19" s="57">
        <f t="shared" si="1"/>
        <v>3</v>
      </c>
      <c r="R19" s="58" t="s">
        <v>258</v>
      </c>
    </row>
    <row r="20" spans="1:18" s="36" customFormat="1" ht="18.95" customHeight="1" x14ac:dyDescent="0.25">
      <c r="A20" s="40" t="s">
        <v>21</v>
      </c>
      <c r="B20" s="50" t="s">
        <v>1611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Q20" s="57">
        <f t="shared" si="1"/>
        <v>4</v>
      </c>
      <c r="R20" s="58" t="s">
        <v>260</v>
      </c>
    </row>
    <row r="21" spans="1:18" s="36" customFormat="1" ht="18.95" customHeight="1" x14ac:dyDescent="0.25">
      <c r="A21" s="40" t="s">
        <v>743</v>
      </c>
      <c r="B21" s="50" t="s">
        <v>1613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Q21" s="57">
        <f t="shared" si="1"/>
        <v>5</v>
      </c>
      <c r="R21" s="58" t="s">
        <v>261</v>
      </c>
    </row>
    <row r="22" spans="1:18" s="36" customFormat="1" ht="18.95" customHeight="1" x14ac:dyDescent="0.25">
      <c r="A22" s="40" t="s">
        <v>7</v>
      </c>
      <c r="B22" s="50" t="s">
        <v>1615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Q22" s="57">
        <f t="shared" si="1"/>
        <v>6</v>
      </c>
      <c r="R22" s="58" t="s">
        <v>262</v>
      </c>
    </row>
    <row r="23" spans="1:18" s="36" customFormat="1" ht="18.95" customHeight="1" x14ac:dyDescent="0.25">
      <c r="A23" s="40" t="s">
        <v>744</v>
      </c>
      <c r="B23" s="50" t="s">
        <v>1617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Q23" s="57">
        <f t="shared" si="1"/>
        <v>7</v>
      </c>
      <c r="R23" s="58" t="s">
        <v>263</v>
      </c>
    </row>
    <row r="24" spans="1:18" s="36" customFormat="1" ht="18.95" customHeight="1" x14ac:dyDescent="0.25">
      <c r="A24" s="40" t="s">
        <v>19</v>
      </c>
      <c r="B24" s="50" t="s">
        <v>1618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Q24" s="57">
        <f t="shared" si="1"/>
        <v>8</v>
      </c>
      <c r="R24" s="58" t="s">
        <v>261</v>
      </c>
    </row>
    <row r="25" spans="1:18" s="36" customFormat="1" ht="18.95" customHeight="1" x14ac:dyDescent="0.25">
      <c r="A25" s="40" t="s">
        <v>12</v>
      </c>
      <c r="B25" s="50" t="s">
        <v>1620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Q25" s="57">
        <f t="shared" si="1"/>
        <v>9</v>
      </c>
      <c r="R25" s="58" t="s">
        <v>264</v>
      </c>
    </row>
    <row r="26" spans="1:18" s="36" customFormat="1" ht="18.95" customHeight="1" x14ac:dyDescent="0.25">
      <c r="A26" s="40" t="s">
        <v>745</v>
      </c>
      <c r="B26" s="50" t="s">
        <v>1622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Q26" s="57">
        <f t="shared" si="1"/>
        <v>10</v>
      </c>
      <c r="R26" s="58" t="s">
        <v>263</v>
      </c>
    </row>
    <row r="27" spans="1:18" s="36" customFormat="1" ht="18.95" customHeight="1" x14ac:dyDescent="0.25">
      <c r="A27" s="40" t="s">
        <v>16</v>
      </c>
      <c r="B27" s="50" t="s">
        <v>1624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Q27" s="57" t="str">
        <f t="shared" si="1"/>
        <v/>
      </c>
      <c r="R27" s="58"/>
    </row>
    <row r="28" spans="1:18" s="36" customFormat="1" ht="18.95" customHeight="1" x14ac:dyDescent="0.25">
      <c r="A28" s="40" t="s">
        <v>746</v>
      </c>
      <c r="B28" s="50" t="s">
        <v>1625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8" s="36" customFormat="1" ht="18.95" customHeight="1" x14ac:dyDescent="0.25">
      <c r="A29" s="40" t="s">
        <v>4</v>
      </c>
      <c r="B29" s="50" t="s">
        <v>1627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8" s="36" customFormat="1" ht="18.95" customHeight="1" x14ac:dyDescent="0.25">
      <c r="A30" s="40" t="s">
        <v>15</v>
      </c>
      <c r="B30" s="50" t="s">
        <v>1629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8" s="36" customFormat="1" ht="18.95" customHeight="1" x14ac:dyDescent="0.25">
      <c r="A31" s="40" t="s">
        <v>20</v>
      </c>
      <c r="B31" s="50" t="s">
        <v>306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8" s="36" customFormat="1" ht="18.95" customHeight="1" x14ac:dyDescent="0.25">
      <c r="A32" s="40" t="s">
        <v>5</v>
      </c>
      <c r="B32" s="50" t="s">
        <v>167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24" s="36" customFormat="1" ht="18.95" customHeight="1" x14ac:dyDescent="0.25">
      <c r="A33" s="40" t="s">
        <v>747</v>
      </c>
      <c r="B33" s="50" t="s">
        <v>1634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24" s="36" customFormat="1" ht="18.95" customHeight="1" x14ac:dyDescent="0.25">
      <c r="A34" s="40" t="s">
        <v>748</v>
      </c>
      <c r="B34" s="50" t="s">
        <v>1636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24" s="36" customFormat="1" ht="18.95" customHeight="1" x14ac:dyDescent="0.25">
      <c r="A35" s="40" t="s">
        <v>9</v>
      </c>
      <c r="B35" s="50" t="s">
        <v>1637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24" s="36" customFormat="1" ht="18.95" customHeight="1" x14ac:dyDescent="0.25">
      <c r="A36" s="40" t="s">
        <v>10</v>
      </c>
      <c r="B36" s="50" t="s">
        <v>1639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24" s="36" customFormat="1" ht="18.95" customHeight="1" x14ac:dyDescent="0.25">
      <c r="A37" s="40" t="s">
        <v>749</v>
      </c>
      <c r="B37" s="50" t="s">
        <v>1641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24" s="36" customFormat="1" ht="18.95" customHeight="1" x14ac:dyDescent="0.25">
      <c r="A38" s="40" t="s">
        <v>8</v>
      </c>
      <c r="B38" s="50" t="s">
        <v>1643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4" s="36" customFormat="1" ht="18.95" customHeight="1" x14ac:dyDescent="0.25">
      <c r="A39" s="42" t="s">
        <v>18</v>
      </c>
      <c r="B39" s="205" t="s">
        <v>1645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24" ht="17.25" customHeight="1" x14ac:dyDescent="0.25">
      <c r="A40" s="60"/>
      <c r="B40" s="61" t="s">
        <v>265</v>
      </c>
      <c r="C40" s="62"/>
      <c r="D40" s="62"/>
      <c r="E40" s="62"/>
      <c r="F40" s="62"/>
      <c r="G40" s="62"/>
      <c r="H40" s="62"/>
      <c r="I40" s="62"/>
      <c r="J40" s="475" t="s">
        <v>452</v>
      </c>
      <c r="K40" s="475"/>
      <c r="L40" s="475"/>
      <c r="M40" s="62"/>
    </row>
    <row r="41" spans="1:24" s="36" customFormat="1" ht="15.75" customHeight="1" x14ac:dyDescent="0.25">
      <c r="A41" s="64"/>
      <c r="B41" s="65" t="s">
        <v>266</v>
      </c>
      <c r="C41" s="64"/>
      <c r="D41" s="64"/>
      <c r="E41" s="64"/>
      <c r="F41" s="64"/>
      <c r="G41" s="64"/>
      <c r="H41" s="66"/>
      <c r="I41" s="66"/>
      <c r="J41" s="66"/>
      <c r="K41" s="66"/>
      <c r="L41" s="66"/>
      <c r="M41" s="66"/>
    </row>
    <row r="42" spans="1:24" s="36" customFormat="1" ht="15.75" x14ac:dyDescent="0.25">
      <c r="A42" s="64"/>
      <c r="B42" s="64"/>
      <c r="C42" s="64"/>
      <c r="D42" s="64"/>
      <c r="E42" s="64"/>
      <c r="F42" s="64"/>
      <c r="G42" s="64"/>
      <c r="H42" s="66"/>
      <c r="I42" s="66"/>
      <c r="J42" s="66"/>
      <c r="K42" s="66"/>
      <c r="L42" s="66"/>
      <c r="M42" s="66"/>
    </row>
    <row r="43" spans="1:24" s="36" customFormat="1" ht="15.75" x14ac:dyDescent="0.25">
      <c r="A43" s="476" t="s">
        <v>239</v>
      </c>
      <c r="B43" s="476"/>
      <c r="C43" s="476"/>
      <c r="E43" s="477" t="s">
        <v>25</v>
      </c>
      <c r="F43" s="477"/>
      <c r="G43" s="477"/>
      <c r="H43" s="477"/>
      <c r="I43" s="477"/>
      <c r="J43" s="477"/>
      <c r="K43" s="477"/>
      <c r="L43" s="477"/>
      <c r="M43" s="477"/>
    </row>
    <row r="44" spans="1:24" s="36" customFormat="1" ht="16.5" customHeight="1" x14ac:dyDescent="0.25">
      <c r="A44" s="477" t="s">
        <v>26</v>
      </c>
      <c r="B44" s="477"/>
      <c r="C44" s="477"/>
      <c r="E44" s="478" t="s">
        <v>27</v>
      </c>
      <c r="F44" s="478"/>
      <c r="G44" s="478"/>
      <c r="H44" s="478"/>
      <c r="I44" s="478"/>
      <c r="J44" s="478"/>
      <c r="K44" s="478"/>
      <c r="L44" s="478"/>
      <c r="M44" s="478"/>
    </row>
    <row r="45" spans="1:24" s="36" customFormat="1" ht="27.75" customHeight="1" x14ac:dyDescent="0.3">
      <c r="A45" s="479" t="s">
        <v>101</v>
      </c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479"/>
      <c r="M45" s="479"/>
    </row>
    <row r="46" spans="1:24" s="36" customFormat="1" ht="15.75" customHeight="1" x14ac:dyDescent="0.25">
      <c r="A46" s="480" t="s">
        <v>1771</v>
      </c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Q46" s="44"/>
    </row>
    <row r="47" spans="1:24" s="37" customFormat="1" ht="28.5" customHeight="1" x14ac:dyDescent="0.2">
      <c r="A47" s="45" t="s">
        <v>766</v>
      </c>
      <c r="B47" s="45" t="s">
        <v>29</v>
      </c>
      <c r="C47" s="45" t="s">
        <v>241</v>
      </c>
      <c r="D47" s="45" t="s">
        <v>244</v>
      </c>
      <c r="E47" s="45" t="s">
        <v>242</v>
      </c>
      <c r="F47" s="45" t="s">
        <v>240</v>
      </c>
      <c r="G47" s="45" t="s">
        <v>243</v>
      </c>
      <c r="H47" s="45" t="s">
        <v>246</v>
      </c>
      <c r="I47" s="45" t="s">
        <v>245</v>
      </c>
      <c r="J47" s="45" t="s">
        <v>248</v>
      </c>
      <c r="K47" s="45" t="s">
        <v>247</v>
      </c>
      <c r="L47" s="45"/>
      <c r="M47" s="45" t="s">
        <v>249</v>
      </c>
      <c r="N47" s="37" t="s">
        <v>250</v>
      </c>
      <c r="P47" s="46"/>
      <c r="Q47" s="46"/>
      <c r="R47" s="46"/>
      <c r="S47" s="46"/>
      <c r="T47" s="46"/>
      <c r="U47" s="46"/>
      <c r="V47" s="46"/>
      <c r="W47" s="46"/>
      <c r="X47" s="47" t="s">
        <v>245</v>
      </c>
    </row>
    <row r="48" spans="1:24" s="36" customFormat="1" ht="18" customHeight="1" x14ac:dyDescent="0.25">
      <c r="A48" s="38" t="s">
        <v>710</v>
      </c>
      <c r="B48" s="48" t="s">
        <v>2325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36" customFormat="1" ht="18" customHeight="1" x14ac:dyDescent="0.25">
      <c r="A49" s="40" t="s">
        <v>712</v>
      </c>
      <c r="B49" s="50" t="s">
        <v>2326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s="36" customFormat="1" ht="18" customHeight="1" x14ac:dyDescent="0.25">
      <c r="A50" s="40" t="s">
        <v>726</v>
      </c>
      <c r="B50" s="50" t="s">
        <v>2327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s="36" customFormat="1" ht="18" customHeight="1" x14ac:dyDescent="0.25">
      <c r="A51" s="40" t="s">
        <v>728</v>
      </c>
      <c r="B51" s="50" t="s">
        <v>2328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s="36" customFormat="1" ht="18" customHeight="1" x14ac:dyDescent="0.25">
      <c r="A52" s="40" t="s">
        <v>730</v>
      </c>
      <c r="B52" s="50" t="s">
        <v>2329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s="36" customFormat="1" ht="18" customHeight="1" x14ac:dyDescent="0.25">
      <c r="A53" s="40" t="s">
        <v>732</v>
      </c>
      <c r="B53" s="50" t="s">
        <v>2330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s="36" customFormat="1" ht="18" customHeight="1" x14ac:dyDescent="0.25">
      <c r="A54" s="40" t="s">
        <v>734</v>
      </c>
      <c r="B54" s="50" t="s">
        <v>572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s="36" customFormat="1" ht="18" customHeight="1" x14ac:dyDescent="0.25">
      <c r="A55" s="40" t="s">
        <v>735</v>
      </c>
      <c r="B55" s="50" t="s">
        <v>2331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s="36" customFormat="1" ht="18" customHeight="1" x14ac:dyDescent="0.25">
      <c r="A56" s="40" t="s">
        <v>737</v>
      </c>
      <c r="B56" s="50" t="s">
        <v>2332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s="36" customFormat="1" ht="18" customHeight="1" x14ac:dyDescent="0.25">
      <c r="A57" s="40" t="s">
        <v>2</v>
      </c>
      <c r="B57" s="50" t="s">
        <v>2333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s="36" customFormat="1" ht="18" customHeight="1" x14ac:dyDescent="0.25">
      <c r="A58" s="40" t="s">
        <v>3</v>
      </c>
      <c r="B58" s="50" t="s">
        <v>2334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s="36" customFormat="1" ht="18" customHeight="1" x14ac:dyDescent="0.25">
      <c r="A59" s="40" t="s">
        <v>11</v>
      </c>
      <c r="B59" s="50" t="s">
        <v>2335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s="36" customFormat="1" ht="18" customHeight="1" x14ac:dyDescent="0.25">
      <c r="A60" s="40" t="s">
        <v>24</v>
      </c>
      <c r="B60" s="67" t="s">
        <v>2336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s="36" customFormat="1" ht="18" customHeight="1" x14ac:dyDescent="0.25">
      <c r="A61" s="40" t="s">
        <v>17</v>
      </c>
      <c r="B61" s="50" t="s">
        <v>2337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s="36" customFormat="1" ht="18" customHeight="1" x14ac:dyDescent="0.25">
      <c r="A62" s="40" t="s">
        <v>21</v>
      </c>
      <c r="B62" s="50" t="s">
        <v>2338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s="36" customFormat="1" ht="18" customHeight="1" x14ac:dyDescent="0.25">
      <c r="A63" s="40" t="s">
        <v>743</v>
      </c>
      <c r="B63" s="50" t="s">
        <v>2339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s="36" customFormat="1" ht="18" customHeight="1" x14ac:dyDescent="0.25">
      <c r="A64" s="40" t="s">
        <v>7</v>
      </c>
      <c r="B64" s="50" t="s">
        <v>2340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s="36" customFormat="1" ht="18" customHeight="1" x14ac:dyDescent="0.25">
      <c r="A65" s="40" t="s">
        <v>744</v>
      </c>
      <c r="B65" s="50" t="s">
        <v>2341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s="36" customFormat="1" ht="18" customHeight="1" x14ac:dyDescent="0.25">
      <c r="A66" s="40" t="s">
        <v>19</v>
      </c>
      <c r="B66" s="50" t="s">
        <v>2342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s="36" customFormat="1" ht="18" customHeight="1" x14ac:dyDescent="0.25">
      <c r="A67" s="40" t="s">
        <v>12</v>
      </c>
      <c r="B67" s="50" t="s">
        <v>2343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s="36" customFormat="1" ht="18" customHeight="1" x14ac:dyDescent="0.25">
      <c r="A68" s="40" t="s">
        <v>745</v>
      </c>
      <c r="B68" s="50" t="s">
        <v>2344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s="36" customFormat="1" ht="18" customHeight="1" x14ac:dyDescent="0.25">
      <c r="A69" s="40" t="s">
        <v>16</v>
      </c>
      <c r="B69" s="50" t="s">
        <v>2345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s="36" customFormat="1" ht="18" customHeight="1" x14ac:dyDescent="0.25">
      <c r="A70" s="40" t="s">
        <v>746</v>
      </c>
      <c r="B70" s="50" t="s">
        <v>2346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  <row r="71" spans="1:13" s="36" customFormat="1" ht="18" customHeight="1" x14ac:dyDescent="0.25">
      <c r="A71" s="40" t="s">
        <v>4</v>
      </c>
      <c r="B71" s="50" t="s">
        <v>2347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s="36" customFormat="1" ht="18" customHeight="1" x14ac:dyDescent="0.25">
      <c r="A72" s="40" t="s">
        <v>15</v>
      </c>
      <c r="B72" s="50" t="s">
        <v>921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13" s="36" customFormat="1" ht="18" customHeight="1" x14ac:dyDescent="0.25">
      <c r="A73" s="40" t="s">
        <v>20</v>
      </c>
      <c r="B73" s="50" t="s">
        <v>2348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</row>
    <row r="74" spans="1:13" s="36" customFormat="1" ht="18" customHeight="1" x14ac:dyDescent="0.25">
      <c r="A74" s="40" t="s">
        <v>5</v>
      </c>
      <c r="B74" s="50" t="s">
        <v>2349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</row>
    <row r="75" spans="1:13" s="36" customFormat="1" ht="18" customHeight="1" x14ac:dyDescent="0.25">
      <c r="A75" s="40" t="s">
        <v>747</v>
      </c>
      <c r="B75" s="50" t="s">
        <v>395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</row>
    <row r="76" spans="1:13" s="36" customFormat="1" ht="18" customHeight="1" x14ac:dyDescent="0.25">
      <c r="A76" s="40" t="s">
        <v>748</v>
      </c>
      <c r="B76" s="50" t="s">
        <v>679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</row>
    <row r="77" spans="1:13" s="36" customFormat="1" ht="18" customHeight="1" x14ac:dyDescent="0.25">
      <c r="A77" s="40" t="s">
        <v>9</v>
      </c>
      <c r="B77" s="50" t="s">
        <v>2350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</row>
    <row r="78" spans="1:13" s="36" customFormat="1" ht="18" customHeight="1" x14ac:dyDescent="0.25">
      <c r="A78" s="40" t="s">
        <v>10</v>
      </c>
      <c r="B78" s="50" t="s">
        <v>2351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</row>
    <row r="79" spans="1:13" s="36" customFormat="1" ht="18" customHeight="1" x14ac:dyDescent="0.25">
      <c r="A79" s="40" t="s">
        <v>749</v>
      </c>
      <c r="B79" s="50" t="s">
        <v>2352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</row>
    <row r="80" spans="1:13" s="36" customFormat="1" ht="18" customHeight="1" x14ac:dyDescent="0.25">
      <c r="A80" s="40" t="s">
        <v>8</v>
      </c>
      <c r="B80" s="50" t="s">
        <v>2353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24" s="36" customFormat="1" ht="18" customHeight="1" x14ac:dyDescent="0.25">
      <c r="A81" s="40" t="s">
        <v>18</v>
      </c>
      <c r="B81" s="50" t="s">
        <v>2354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24" s="36" customFormat="1" ht="18" customHeight="1" x14ac:dyDescent="0.25">
      <c r="A82" s="40" t="s">
        <v>6</v>
      </c>
      <c r="B82" s="50" t="s">
        <v>2355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24" s="36" customFormat="1" ht="18" customHeight="1" x14ac:dyDescent="0.25">
      <c r="A83" s="42" t="s">
        <v>13</v>
      </c>
      <c r="B83" s="205" t="s">
        <v>2356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1:24" ht="19.5" customHeight="1" x14ac:dyDescent="0.25">
      <c r="A84" s="60"/>
      <c r="B84" s="61" t="s">
        <v>265</v>
      </c>
      <c r="C84" s="62"/>
      <c r="D84" s="62"/>
      <c r="E84" s="62"/>
      <c r="F84" s="62"/>
      <c r="G84" s="62"/>
      <c r="H84" s="62"/>
      <c r="I84" s="62"/>
      <c r="J84" s="475" t="s">
        <v>452</v>
      </c>
      <c r="K84" s="475"/>
      <c r="L84" s="475"/>
      <c r="M84" s="62"/>
    </row>
    <row r="85" spans="1:24" s="36" customFormat="1" ht="15.75" customHeight="1" x14ac:dyDescent="0.25">
      <c r="A85" s="64"/>
      <c r="B85" s="65" t="s">
        <v>266</v>
      </c>
      <c r="C85" s="64"/>
      <c r="D85" s="64"/>
      <c r="E85" s="64"/>
      <c r="F85" s="64"/>
      <c r="G85" s="64"/>
      <c r="H85" s="66"/>
      <c r="I85" s="66"/>
      <c r="J85" s="66"/>
      <c r="K85" s="66"/>
      <c r="L85" s="66"/>
      <c r="M85" s="66"/>
    </row>
    <row r="86" spans="1:24" s="36" customFormat="1" ht="15.75" x14ac:dyDescent="0.25">
      <c r="A86" s="64"/>
      <c r="B86" s="64"/>
      <c r="C86" s="64"/>
      <c r="D86" s="64"/>
      <c r="E86" s="64"/>
      <c r="F86" s="64"/>
      <c r="G86" s="64"/>
      <c r="H86" s="66"/>
      <c r="I86" s="66"/>
      <c r="J86" s="66"/>
      <c r="K86" s="66"/>
      <c r="L86" s="66"/>
      <c r="M86" s="66"/>
    </row>
    <row r="87" spans="1:24" ht="15" customHeight="1" x14ac:dyDescent="0.2">
      <c r="A87" s="64"/>
      <c r="B87" s="64"/>
      <c r="C87" s="64"/>
      <c r="D87" s="64"/>
      <c r="E87" s="64"/>
      <c r="F87" s="64"/>
      <c r="G87" s="64"/>
      <c r="H87" s="62"/>
      <c r="I87" s="62"/>
      <c r="J87" s="62"/>
      <c r="K87" s="62"/>
      <c r="L87" s="62"/>
      <c r="M87" s="62"/>
    </row>
    <row r="88" spans="1:24" s="36" customFormat="1" ht="15.75" x14ac:dyDescent="0.25">
      <c r="A88" s="476" t="s">
        <v>239</v>
      </c>
      <c r="B88" s="476"/>
      <c r="C88" s="476"/>
      <c r="E88" s="477" t="s">
        <v>25</v>
      </c>
      <c r="F88" s="477"/>
      <c r="G88" s="477"/>
      <c r="H88" s="477"/>
      <c r="I88" s="477"/>
      <c r="J88" s="477"/>
      <c r="K88" s="477"/>
      <c r="L88" s="477"/>
      <c r="M88" s="477"/>
    </row>
    <row r="89" spans="1:24" s="36" customFormat="1" ht="16.5" customHeight="1" x14ac:dyDescent="0.25">
      <c r="A89" s="477" t="s">
        <v>26</v>
      </c>
      <c r="B89" s="477"/>
      <c r="C89" s="477"/>
      <c r="E89" s="478" t="s">
        <v>27</v>
      </c>
      <c r="F89" s="478"/>
      <c r="G89" s="478"/>
      <c r="H89" s="478"/>
      <c r="I89" s="478"/>
      <c r="J89" s="478"/>
      <c r="K89" s="478"/>
      <c r="L89" s="478"/>
      <c r="M89" s="478"/>
    </row>
    <row r="90" spans="1:24" s="36" customFormat="1" ht="27.75" customHeight="1" x14ac:dyDescent="0.3">
      <c r="A90" s="479" t="s">
        <v>102</v>
      </c>
      <c r="B90" s="479"/>
      <c r="C90" s="479"/>
      <c r="D90" s="479"/>
      <c r="E90" s="479"/>
      <c r="F90" s="479"/>
      <c r="G90" s="479"/>
      <c r="H90" s="479"/>
      <c r="I90" s="479"/>
      <c r="J90" s="479"/>
      <c r="K90" s="479"/>
      <c r="L90" s="479"/>
      <c r="M90" s="479"/>
    </row>
    <row r="91" spans="1:24" s="36" customFormat="1" ht="15.75" customHeight="1" x14ac:dyDescent="0.25">
      <c r="A91" s="480" t="s">
        <v>1771</v>
      </c>
      <c r="B91" s="480"/>
      <c r="C91" s="480"/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Q91" s="44"/>
    </row>
    <row r="92" spans="1:24" s="37" customFormat="1" ht="28.5" customHeight="1" x14ac:dyDescent="0.2">
      <c r="A92" s="45" t="s">
        <v>766</v>
      </c>
      <c r="B92" s="45" t="s">
        <v>29</v>
      </c>
      <c r="C92" s="45" t="s">
        <v>241</v>
      </c>
      <c r="D92" s="45" t="s">
        <v>244</v>
      </c>
      <c r="E92" s="45" t="s">
        <v>242</v>
      </c>
      <c r="F92" s="45" t="s">
        <v>240</v>
      </c>
      <c r="G92" s="45" t="s">
        <v>243</v>
      </c>
      <c r="H92" s="45" t="s">
        <v>246</v>
      </c>
      <c r="I92" s="45" t="s">
        <v>245</v>
      </c>
      <c r="J92" s="45" t="s">
        <v>248</v>
      </c>
      <c r="K92" s="45" t="s">
        <v>247</v>
      </c>
      <c r="L92" s="45"/>
      <c r="M92" s="45" t="s">
        <v>249</v>
      </c>
      <c r="N92" s="37" t="s">
        <v>250</v>
      </c>
      <c r="P92" s="46"/>
      <c r="Q92" s="46"/>
      <c r="R92" s="46"/>
      <c r="S92" s="46"/>
      <c r="T92" s="46"/>
      <c r="U92" s="46"/>
      <c r="V92" s="46"/>
      <c r="W92" s="46"/>
      <c r="X92" s="47" t="s">
        <v>245</v>
      </c>
    </row>
    <row r="93" spans="1:24" s="36" customFormat="1" ht="18" customHeight="1" x14ac:dyDescent="0.25">
      <c r="A93" s="38" t="s">
        <v>710</v>
      </c>
      <c r="B93" s="48" t="s">
        <v>1673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24" s="36" customFormat="1" ht="18" customHeight="1" x14ac:dyDescent="0.25">
      <c r="A94" s="40" t="s">
        <v>712</v>
      </c>
      <c r="B94" s="50" t="s">
        <v>1675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Q94" s="44"/>
      <c r="R94" s="44"/>
    </row>
    <row r="95" spans="1:24" s="36" customFormat="1" ht="18" customHeight="1" x14ac:dyDescent="0.25">
      <c r="A95" s="40" t="s">
        <v>726</v>
      </c>
      <c r="B95" s="50" t="s">
        <v>1676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Q95" s="44"/>
      <c r="R95" s="44"/>
    </row>
    <row r="96" spans="1:24" s="36" customFormat="1" ht="18" customHeight="1" x14ac:dyDescent="0.25">
      <c r="A96" s="40" t="s">
        <v>728</v>
      </c>
      <c r="B96" s="50" t="s">
        <v>1678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Q96" s="44"/>
      <c r="R96" s="44"/>
    </row>
    <row r="97" spans="1:18" s="36" customFormat="1" ht="18" customHeight="1" x14ac:dyDescent="0.25">
      <c r="A97" s="40" t="s">
        <v>730</v>
      </c>
      <c r="B97" s="50" t="s">
        <v>1680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Q97" s="44"/>
      <c r="R97" s="44"/>
    </row>
    <row r="98" spans="1:18" s="36" customFormat="1" ht="18" customHeight="1" x14ac:dyDescent="0.25">
      <c r="A98" s="40" t="s">
        <v>732</v>
      </c>
      <c r="B98" s="50" t="s">
        <v>1682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Q98" s="44"/>
      <c r="R98" s="44"/>
    </row>
    <row r="99" spans="1:18" s="36" customFormat="1" ht="18" customHeight="1" x14ac:dyDescent="0.25">
      <c r="A99" s="40" t="s">
        <v>734</v>
      </c>
      <c r="B99" s="50" t="s">
        <v>1683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Q99" s="44"/>
      <c r="R99" s="44"/>
    </row>
    <row r="100" spans="1:18" s="36" customFormat="1" ht="18" customHeight="1" x14ac:dyDescent="0.25">
      <c r="A100" s="40" t="s">
        <v>735</v>
      </c>
      <c r="B100" s="50" t="s">
        <v>1686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Q100" s="44"/>
      <c r="R100" s="44"/>
    </row>
    <row r="101" spans="1:18" s="36" customFormat="1" ht="18" customHeight="1" x14ac:dyDescent="0.25">
      <c r="A101" s="40" t="s">
        <v>737</v>
      </c>
      <c r="B101" s="50" t="s">
        <v>1689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Q101" s="44"/>
      <c r="R101" s="44"/>
    </row>
    <row r="102" spans="1:18" s="36" customFormat="1" ht="18" customHeight="1" x14ac:dyDescent="0.25">
      <c r="A102" s="40" t="s">
        <v>2</v>
      </c>
      <c r="B102" s="50" t="s">
        <v>1691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Q102" s="44"/>
      <c r="R102" s="44"/>
    </row>
    <row r="103" spans="1:18" s="36" customFormat="1" ht="18" customHeight="1" x14ac:dyDescent="0.25">
      <c r="A103" s="40" t="s">
        <v>3</v>
      </c>
      <c r="B103" s="50" t="s">
        <v>1694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Q103" s="66"/>
      <c r="R103" s="66"/>
    </row>
    <row r="104" spans="1:18" s="36" customFormat="1" ht="18" customHeight="1" x14ac:dyDescent="0.25">
      <c r="A104" s="40" t="s">
        <v>11</v>
      </c>
      <c r="B104" s="50" t="s">
        <v>1695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Q104" s="144"/>
      <c r="R104" s="145"/>
    </row>
    <row r="105" spans="1:18" s="36" customFormat="1" ht="18" customHeight="1" x14ac:dyDescent="0.25">
      <c r="A105" s="40" t="s">
        <v>24</v>
      </c>
      <c r="B105" s="50" t="s">
        <v>1697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Q105" s="144"/>
      <c r="R105" s="145"/>
    </row>
    <row r="106" spans="1:18" s="36" customFormat="1" ht="18" customHeight="1" x14ac:dyDescent="0.25">
      <c r="A106" s="40" t="s">
        <v>17</v>
      </c>
      <c r="B106" s="50" t="s">
        <v>1698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Q106" s="144"/>
      <c r="R106" s="145"/>
    </row>
    <row r="107" spans="1:18" s="36" customFormat="1" ht="18" customHeight="1" x14ac:dyDescent="0.25">
      <c r="A107" s="40" t="s">
        <v>21</v>
      </c>
      <c r="B107" s="50" t="s">
        <v>1700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Q107" s="144"/>
      <c r="R107" s="145"/>
    </row>
    <row r="108" spans="1:18" s="36" customFormat="1" ht="18" customHeight="1" x14ac:dyDescent="0.25">
      <c r="A108" s="40" t="s">
        <v>743</v>
      </c>
      <c r="B108" s="50" t="s">
        <v>1702</v>
      </c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Q108" s="144"/>
      <c r="R108" s="145"/>
    </row>
    <row r="109" spans="1:18" s="36" customFormat="1" ht="18" customHeight="1" x14ac:dyDescent="0.25">
      <c r="A109" s="40" t="s">
        <v>7</v>
      </c>
      <c r="B109" s="50" t="s">
        <v>1703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Q109" s="144"/>
      <c r="R109" s="145"/>
    </row>
    <row r="110" spans="1:18" s="36" customFormat="1" ht="18" customHeight="1" x14ac:dyDescent="0.25">
      <c r="A110" s="40" t="s">
        <v>744</v>
      </c>
      <c r="B110" s="50" t="s">
        <v>1704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Q110" s="144"/>
      <c r="R110" s="145"/>
    </row>
    <row r="111" spans="1:18" s="36" customFormat="1" ht="18" customHeight="1" x14ac:dyDescent="0.25">
      <c r="A111" s="40" t="s">
        <v>19</v>
      </c>
      <c r="B111" s="50" t="s">
        <v>1706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Q111" s="144"/>
      <c r="R111" s="145"/>
    </row>
    <row r="112" spans="1:18" s="36" customFormat="1" ht="18" customHeight="1" x14ac:dyDescent="0.25">
      <c r="A112" s="40" t="s">
        <v>12</v>
      </c>
      <c r="B112" s="50" t="s">
        <v>1707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Q112" s="144"/>
      <c r="R112" s="145"/>
    </row>
    <row r="113" spans="1:18" s="36" customFormat="1" ht="18" customHeight="1" x14ac:dyDescent="0.25">
      <c r="A113" s="40" t="s">
        <v>745</v>
      </c>
      <c r="B113" s="50" t="s">
        <v>1101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Q113" s="144"/>
      <c r="R113" s="145"/>
    </row>
    <row r="114" spans="1:18" s="36" customFormat="1" ht="18" customHeight="1" x14ac:dyDescent="0.25">
      <c r="A114" s="40" t="s">
        <v>16</v>
      </c>
      <c r="B114" s="50" t="s">
        <v>1710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Q114" s="144"/>
      <c r="R114" s="145"/>
    </row>
    <row r="115" spans="1:18" s="36" customFormat="1" ht="18" customHeight="1" x14ac:dyDescent="0.25">
      <c r="A115" s="40" t="s">
        <v>746</v>
      </c>
      <c r="B115" s="50" t="s">
        <v>1711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1:18" s="36" customFormat="1" ht="18" customHeight="1" x14ac:dyDescent="0.25">
      <c r="A116" s="40" t="s">
        <v>4</v>
      </c>
      <c r="B116" s="50" t="s">
        <v>1713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8" s="36" customFormat="1" ht="18" customHeight="1" x14ac:dyDescent="0.25">
      <c r="A117" s="40" t="s">
        <v>15</v>
      </c>
      <c r="B117" s="50" t="s">
        <v>687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</row>
    <row r="118" spans="1:18" s="36" customFormat="1" ht="18" customHeight="1" x14ac:dyDescent="0.25">
      <c r="A118" s="40" t="s">
        <v>20</v>
      </c>
      <c r="B118" s="50" t="s">
        <v>1716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8" s="36" customFormat="1" ht="18" customHeight="1" x14ac:dyDescent="0.25">
      <c r="A119" s="40" t="s">
        <v>5</v>
      </c>
      <c r="B119" s="50" t="s">
        <v>1718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</row>
    <row r="120" spans="1:18" s="36" customFormat="1" ht="18" customHeight="1" x14ac:dyDescent="0.25">
      <c r="A120" s="40" t="s">
        <v>747</v>
      </c>
      <c r="B120" s="50" t="s">
        <v>1719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8" s="36" customFormat="1" ht="18" customHeight="1" x14ac:dyDescent="0.25">
      <c r="A121" s="40" t="s">
        <v>748</v>
      </c>
      <c r="B121" s="50" t="s">
        <v>1721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8" s="36" customFormat="1" ht="18" customHeight="1" x14ac:dyDescent="0.25">
      <c r="A122" s="40" t="s">
        <v>9</v>
      </c>
      <c r="B122" s="41" t="s">
        <v>1723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8" s="36" customFormat="1" ht="18" customHeight="1" x14ac:dyDescent="0.25">
      <c r="A123" s="40" t="s">
        <v>10</v>
      </c>
      <c r="B123" s="41" t="s">
        <v>1725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8" s="36" customFormat="1" ht="18" customHeight="1" x14ac:dyDescent="0.25">
      <c r="A124" s="40" t="s">
        <v>749</v>
      </c>
      <c r="B124" s="41" t="s">
        <v>1727</v>
      </c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1:18" s="36" customFormat="1" ht="18" customHeight="1" x14ac:dyDescent="0.25">
      <c r="A125" s="40" t="s">
        <v>8</v>
      </c>
      <c r="B125" s="41" t="s">
        <v>1728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8" s="36" customFormat="1" ht="18" customHeight="1" x14ac:dyDescent="0.25">
      <c r="A126" s="40" t="s">
        <v>18</v>
      </c>
      <c r="B126" s="41" t="s">
        <v>1729</v>
      </c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8" s="36" customFormat="1" ht="18" customHeight="1" x14ac:dyDescent="0.25">
      <c r="A127" s="40" t="s">
        <v>6</v>
      </c>
      <c r="B127" s="41" t="s">
        <v>492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8" s="36" customFormat="1" ht="18" customHeight="1" x14ac:dyDescent="0.25">
      <c r="A128" s="42" t="s">
        <v>13</v>
      </c>
      <c r="B128" s="335" t="s">
        <v>86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24" s="36" customFormat="1" ht="15.75" x14ac:dyDescent="0.25">
      <c r="A129" s="64"/>
      <c r="B129" s="61" t="s">
        <v>265</v>
      </c>
      <c r="C129" s="64"/>
      <c r="D129" s="64"/>
      <c r="E129" s="64"/>
      <c r="F129" s="64"/>
      <c r="G129" s="64"/>
      <c r="H129" s="66"/>
      <c r="I129" s="66"/>
      <c r="J129" s="481" t="s">
        <v>452</v>
      </c>
      <c r="K129" s="481"/>
      <c r="L129" s="481"/>
      <c r="M129" s="66"/>
    </row>
    <row r="130" spans="1:24" ht="15" customHeight="1" x14ac:dyDescent="0.2">
      <c r="A130" s="64"/>
      <c r="B130" s="65" t="s">
        <v>266</v>
      </c>
      <c r="C130" s="64"/>
      <c r="D130" s="64"/>
      <c r="E130" s="64"/>
      <c r="F130" s="64"/>
      <c r="G130" s="64"/>
      <c r="H130" s="62"/>
      <c r="I130" s="62"/>
      <c r="J130" s="62"/>
      <c r="K130" s="62"/>
      <c r="L130" s="62"/>
      <c r="M130" s="62"/>
    </row>
    <row r="131" spans="1:24" ht="16.5" customHeight="1" x14ac:dyDescent="0.2">
      <c r="A131" s="64"/>
      <c r="B131" s="64"/>
      <c r="C131" s="64"/>
      <c r="D131" s="64"/>
      <c r="E131" s="64"/>
      <c r="F131" s="64"/>
      <c r="G131" s="64"/>
      <c r="H131" s="62"/>
      <c r="I131" s="62"/>
      <c r="J131" s="62"/>
      <c r="K131" s="62"/>
      <c r="L131" s="62"/>
      <c r="M131" s="62"/>
    </row>
    <row r="132" spans="1:24" x14ac:dyDescent="0.25">
      <c r="A132" s="60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</row>
    <row r="133" spans="1:24" s="36" customFormat="1" ht="15.75" x14ac:dyDescent="0.25">
      <c r="A133" s="476" t="s">
        <v>239</v>
      </c>
      <c r="B133" s="476"/>
      <c r="C133" s="476"/>
      <c r="E133" s="477" t="s">
        <v>25</v>
      </c>
      <c r="F133" s="477"/>
      <c r="G133" s="477"/>
      <c r="H133" s="477"/>
      <c r="I133" s="477"/>
      <c r="J133" s="477"/>
      <c r="K133" s="477"/>
      <c r="L133" s="477"/>
      <c r="M133" s="477"/>
    </row>
    <row r="134" spans="1:24" s="36" customFormat="1" ht="16.5" customHeight="1" x14ac:dyDescent="0.25">
      <c r="A134" s="477" t="s">
        <v>26</v>
      </c>
      <c r="B134" s="477"/>
      <c r="C134" s="477"/>
      <c r="E134" s="478" t="s">
        <v>27</v>
      </c>
      <c r="F134" s="478"/>
      <c r="G134" s="478"/>
      <c r="H134" s="478"/>
      <c r="I134" s="478"/>
      <c r="J134" s="478"/>
      <c r="K134" s="478"/>
      <c r="L134" s="478"/>
      <c r="M134" s="478"/>
    </row>
    <row r="135" spans="1:24" s="36" customFormat="1" ht="27.75" customHeight="1" x14ac:dyDescent="0.3">
      <c r="A135" s="479" t="s">
        <v>103</v>
      </c>
      <c r="B135" s="479"/>
      <c r="C135" s="479"/>
      <c r="D135" s="479"/>
      <c r="E135" s="479"/>
      <c r="F135" s="479"/>
      <c r="G135" s="479"/>
      <c r="H135" s="479"/>
      <c r="I135" s="479"/>
      <c r="J135" s="479"/>
      <c r="K135" s="479"/>
      <c r="L135" s="479"/>
      <c r="M135" s="479"/>
    </row>
    <row r="136" spans="1:24" s="36" customFormat="1" ht="15.75" customHeight="1" x14ac:dyDescent="0.25">
      <c r="A136" s="480" t="s">
        <v>1771</v>
      </c>
      <c r="B136" s="480"/>
      <c r="C136" s="480"/>
      <c r="D136" s="480"/>
      <c r="E136" s="480"/>
      <c r="F136" s="480"/>
      <c r="G136" s="480"/>
      <c r="H136" s="480"/>
      <c r="I136" s="480"/>
      <c r="J136" s="480"/>
      <c r="K136" s="480"/>
      <c r="L136" s="480"/>
      <c r="M136" s="480"/>
      <c r="Q136" s="44"/>
    </row>
    <row r="137" spans="1:24" s="37" customFormat="1" ht="28.5" customHeight="1" x14ac:dyDescent="0.2">
      <c r="A137" s="45" t="s">
        <v>766</v>
      </c>
      <c r="B137" s="45" t="s">
        <v>29</v>
      </c>
      <c r="C137" s="45" t="s">
        <v>241</v>
      </c>
      <c r="D137" s="45" t="s">
        <v>244</v>
      </c>
      <c r="E137" s="45" t="s">
        <v>242</v>
      </c>
      <c r="F137" s="45" t="s">
        <v>240</v>
      </c>
      <c r="G137" s="45" t="s">
        <v>243</v>
      </c>
      <c r="H137" s="45" t="s">
        <v>246</v>
      </c>
      <c r="I137" s="45" t="s">
        <v>245</v>
      </c>
      <c r="J137" s="45" t="s">
        <v>248</v>
      </c>
      <c r="K137" s="45" t="s">
        <v>247</v>
      </c>
      <c r="L137" s="45"/>
      <c r="M137" s="45" t="s">
        <v>249</v>
      </c>
      <c r="N137" s="37" t="s">
        <v>250</v>
      </c>
      <c r="P137" s="46"/>
      <c r="Q137" s="46"/>
      <c r="R137" s="46"/>
      <c r="S137" s="46"/>
      <c r="T137" s="46"/>
      <c r="U137" s="46"/>
      <c r="V137" s="46"/>
      <c r="W137" s="46"/>
      <c r="X137" s="47" t="s">
        <v>245</v>
      </c>
    </row>
    <row r="138" spans="1:24" s="36" customFormat="1" ht="18.95" customHeight="1" x14ac:dyDescent="0.25">
      <c r="A138" s="38" t="s">
        <v>710</v>
      </c>
      <c r="B138" s="48" t="s">
        <v>2380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</row>
    <row r="139" spans="1:24" s="36" customFormat="1" ht="18.95" customHeight="1" x14ac:dyDescent="0.25">
      <c r="A139" s="40" t="s">
        <v>712</v>
      </c>
      <c r="B139" s="50" t="s">
        <v>1734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Q139" s="44"/>
      <c r="R139" s="44"/>
    </row>
    <row r="140" spans="1:24" s="36" customFormat="1" ht="18.95" customHeight="1" x14ac:dyDescent="0.25">
      <c r="A140" s="40" t="s">
        <v>726</v>
      </c>
      <c r="B140" s="50" t="s">
        <v>1736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Q140" s="44"/>
      <c r="R140" s="44"/>
    </row>
    <row r="141" spans="1:24" s="36" customFormat="1" ht="18.95" customHeight="1" x14ac:dyDescent="0.25">
      <c r="A141" s="40" t="s">
        <v>728</v>
      </c>
      <c r="B141" s="50" t="s">
        <v>1738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Q141" s="44"/>
      <c r="R141" s="44"/>
    </row>
    <row r="142" spans="1:24" s="36" customFormat="1" ht="18.95" customHeight="1" x14ac:dyDescent="0.25">
      <c r="A142" s="40" t="s">
        <v>730</v>
      </c>
      <c r="B142" s="50" t="s">
        <v>1739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Q142" s="44"/>
      <c r="R142" s="44"/>
    </row>
    <row r="143" spans="1:24" s="36" customFormat="1" ht="18.95" customHeight="1" x14ac:dyDescent="0.25">
      <c r="A143" s="40" t="s">
        <v>732</v>
      </c>
      <c r="B143" s="50" t="s">
        <v>2381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Q143" s="44"/>
      <c r="R143" s="44"/>
    </row>
    <row r="144" spans="1:24" s="36" customFormat="1" ht="18.95" customHeight="1" x14ac:dyDescent="0.25">
      <c r="A144" s="40" t="s">
        <v>734</v>
      </c>
      <c r="B144" s="50" t="s">
        <v>2382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Q144" s="44"/>
      <c r="R144" s="44"/>
    </row>
    <row r="145" spans="1:18" s="36" customFormat="1" ht="18.95" customHeight="1" x14ac:dyDescent="0.25">
      <c r="A145" s="40" t="s">
        <v>735</v>
      </c>
      <c r="B145" s="50" t="s">
        <v>2383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Q145" s="44"/>
      <c r="R145" s="44"/>
    </row>
    <row r="146" spans="1:18" s="36" customFormat="1" ht="18.95" customHeight="1" x14ac:dyDescent="0.25">
      <c r="A146" s="40" t="s">
        <v>737</v>
      </c>
      <c r="B146" s="50" t="s">
        <v>1742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Q146" s="44"/>
      <c r="R146" s="44"/>
    </row>
    <row r="147" spans="1:18" s="36" customFormat="1" ht="18.95" customHeight="1" x14ac:dyDescent="0.25">
      <c r="A147" s="40" t="s">
        <v>2</v>
      </c>
      <c r="B147" s="50" t="s">
        <v>2384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Q147" s="44"/>
      <c r="R147" s="44"/>
    </row>
    <row r="148" spans="1:18" s="36" customFormat="1" ht="18.95" customHeight="1" x14ac:dyDescent="0.25">
      <c r="A148" s="40" t="s">
        <v>3</v>
      </c>
      <c r="B148" s="50" t="s">
        <v>2385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Q148" s="66"/>
      <c r="R148" s="66"/>
    </row>
    <row r="149" spans="1:18" s="36" customFormat="1" ht="18.95" customHeight="1" x14ac:dyDescent="0.25">
      <c r="A149" s="40" t="s">
        <v>11</v>
      </c>
      <c r="B149" s="50" t="s">
        <v>2386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Q149" s="144"/>
      <c r="R149" s="145"/>
    </row>
    <row r="150" spans="1:18" s="36" customFormat="1" ht="18.95" customHeight="1" x14ac:dyDescent="0.25">
      <c r="A150" s="40" t="s">
        <v>24</v>
      </c>
      <c r="B150" s="50" t="s">
        <v>1746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Q150" s="144"/>
      <c r="R150" s="145"/>
    </row>
    <row r="151" spans="1:18" s="36" customFormat="1" ht="18.95" customHeight="1" x14ac:dyDescent="0.25">
      <c r="A151" s="40" t="s">
        <v>17</v>
      </c>
      <c r="B151" s="50" t="s">
        <v>1748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Q151" s="144"/>
      <c r="R151" s="145"/>
    </row>
    <row r="152" spans="1:18" s="36" customFormat="1" ht="18.95" customHeight="1" x14ac:dyDescent="0.25">
      <c r="A152" s="40" t="s">
        <v>21</v>
      </c>
      <c r="B152" s="50" t="s">
        <v>1749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Q152" s="144"/>
      <c r="R152" s="145"/>
    </row>
    <row r="153" spans="1:18" s="36" customFormat="1" ht="18.95" customHeight="1" x14ac:dyDescent="0.25">
      <c r="A153" s="40" t="s">
        <v>743</v>
      </c>
      <c r="B153" s="50" t="s">
        <v>2387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Q153" s="144"/>
      <c r="R153" s="145"/>
    </row>
    <row r="154" spans="1:18" s="36" customFormat="1" ht="18.95" customHeight="1" x14ac:dyDescent="0.25">
      <c r="A154" s="40" t="s">
        <v>7</v>
      </c>
      <c r="B154" s="50" t="s">
        <v>2388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Q154" s="144"/>
      <c r="R154" s="145"/>
    </row>
    <row r="155" spans="1:18" s="36" customFormat="1" ht="18.95" customHeight="1" x14ac:dyDescent="0.25">
      <c r="A155" s="40" t="s">
        <v>744</v>
      </c>
      <c r="B155" s="50" t="s">
        <v>1752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Q155" s="144"/>
      <c r="R155" s="145"/>
    </row>
    <row r="156" spans="1:18" s="36" customFormat="1" ht="18.95" customHeight="1" x14ac:dyDescent="0.25">
      <c r="A156" s="40" t="s">
        <v>19</v>
      </c>
      <c r="B156" s="50" t="s">
        <v>2055</v>
      </c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Q156" s="144"/>
      <c r="R156" s="145"/>
    </row>
    <row r="157" spans="1:18" s="36" customFormat="1" ht="18.95" customHeight="1" x14ac:dyDescent="0.25">
      <c r="A157" s="40" t="s">
        <v>12</v>
      </c>
      <c r="B157" s="50" t="s">
        <v>2389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Q157" s="144"/>
      <c r="R157" s="145"/>
    </row>
    <row r="158" spans="1:18" s="36" customFormat="1" ht="18.95" customHeight="1" x14ac:dyDescent="0.25">
      <c r="A158" s="40" t="s">
        <v>745</v>
      </c>
      <c r="B158" s="50" t="s">
        <v>2390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Q158" s="144"/>
      <c r="R158" s="145"/>
    </row>
    <row r="159" spans="1:18" s="36" customFormat="1" ht="18.95" customHeight="1" x14ac:dyDescent="0.25">
      <c r="A159" s="40" t="s">
        <v>16</v>
      </c>
      <c r="B159" s="50" t="s">
        <v>1757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Q159" s="144"/>
      <c r="R159" s="145"/>
    </row>
    <row r="160" spans="1:18" s="36" customFormat="1" ht="18.95" customHeight="1" x14ac:dyDescent="0.25">
      <c r="A160" s="40" t="s">
        <v>746</v>
      </c>
      <c r="B160" s="50" t="s">
        <v>1758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Q160" s="66"/>
      <c r="R160" s="66"/>
    </row>
    <row r="161" spans="1:13" s="36" customFormat="1" ht="18.95" customHeight="1" x14ac:dyDescent="0.25">
      <c r="A161" s="40" t="s">
        <v>4</v>
      </c>
      <c r="B161" s="50" t="s">
        <v>1759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s="36" customFormat="1" ht="18.95" customHeight="1" x14ac:dyDescent="0.25">
      <c r="A162" s="40" t="s">
        <v>15</v>
      </c>
      <c r="B162" s="50" t="s">
        <v>1761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s="36" customFormat="1" ht="18.95" customHeight="1" x14ac:dyDescent="0.25">
      <c r="A163" s="40" t="s">
        <v>20</v>
      </c>
      <c r="B163" s="50" t="s">
        <v>2391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s="36" customFormat="1" ht="18.95" customHeight="1" x14ac:dyDescent="0.25">
      <c r="A164" s="40" t="s">
        <v>5</v>
      </c>
      <c r="B164" s="50" t="s">
        <v>2057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s="36" customFormat="1" ht="18.95" customHeight="1" x14ac:dyDescent="0.25">
      <c r="A165" s="40" t="s">
        <v>747</v>
      </c>
      <c r="B165" s="50" t="s">
        <v>2392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s="36" customFormat="1" ht="18.95" customHeight="1" x14ac:dyDescent="0.25">
      <c r="A166" s="40" t="s">
        <v>748</v>
      </c>
      <c r="B166" s="50" t="s">
        <v>2209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s="36" customFormat="1" ht="18.95" customHeight="1" x14ac:dyDescent="0.25">
      <c r="A167" s="40" t="s">
        <v>9</v>
      </c>
      <c r="B167" s="41" t="s">
        <v>1765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s="36" customFormat="1" ht="18.95" customHeight="1" x14ac:dyDescent="0.25">
      <c r="A168" s="40" t="s">
        <v>10</v>
      </c>
      <c r="B168" s="41" t="s">
        <v>2058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s="36" customFormat="1" ht="18.95" customHeight="1" x14ac:dyDescent="0.25">
      <c r="A169" s="40" t="s">
        <v>749</v>
      </c>
      <c r="B169" s="41" t="s">
        <v>1768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s="36" customFormat="1" ht="18.95" customHeight="1" x14ac:dyDescent="0.25">
      <c r="A170" s="42" t="s">
        <v>8</v>
      </c>
      <c r="B170" s="43" t="s">
        <v>2059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s="36" customFormat="1" ht="15.75" x14ac:dyDescent="0.25">
      <c r="A171" s="64"/>
      <c r="B171" s="61" t="s">
        <v>265</v>
      </c>
      <c r="C171" s="64"/>
      <c r="D171" s="64"/>
      <c r="E171" s="64"/>
      <c r="F171" s="64"/>
      <c r="G171" s="64"/>
      <c r="H171" s="66"/>
      <c r="I171" s="66"/>
      <c r="J171" s="481" t="s">
        <v>452</v>
      </c>
      <c r="K171" s="481"/>
      <c r="L171" s="481"/>
      <c r="M171" s="66"/>
    </row>
    <row r="172" spans="1:13" ht="15" customHeight="1" x14ac:dyDescent="0.2">
      <c r="A172" s="64"/>
      <c r="B172" s="65" t="s">
        <v>266</v>
      </c>
      <c r="C172" s="64"/>
      <c r="D172" s="64"/>
      <c r="E172" s="64"/>
      <c r="F172" s="64"/>
      <c r="G172" s="64"/>
      <c r="H172" s="62"/>
      <c r="I172" s="62"/>
      <c r="J172" s="62"/>
      <c r="K172" s="62"/>
      <c r="L172" s="62"/>
      <c r="M172" s="62"/>
    </row>
    <row r="173" spans="1:13" ht="16.5" customHeight="1" x14ac:dyDescent="0.2">
      <c r="A173" s="64"/>
      <c r="B173" s="64"/>
      <c r="C173" s="64"/>
      <c r="D173" s="64"/>
      <c r="E173" s="64"/>
      <c r="F173" s="64"/>
      <c r="G173" s="64"/>
      <c r="H173" s="62"/>
      <c r="I173" s="62"/>
      <c r="J173" s="62"/>
      <c r="K173" s="62"/>
      <c r="L173" s="62"/>
      <c r="M173" s="62"/>
    </row>
    <row r="174" spans="1:13" ht="19.5" customHeight="1" x14ac:dyDescent="0.3">
      <c r="A174" s="60"/>
      <c r="B174" s="61"/>
      <c r="C174" s="62"/>
      <c r="D174" s="62"/>
      <c r="E174" s="62"/>
      <c r="F174" s="62"/>
      <c r="G174" s="62"/>
      <c r="H174" s="62"/>
      <c r="I174" s="62"/>
      <c r="J174" s="483"/>
      <c r="K174" s="483"/>
      <c r="L174" s="483"/>
      <c r="M174" s="62"/>
    </row>
    <row r="175" spans="1:13" ht="19.5" customHeight="1" x14ac:dyDescent="0.3">
      <c r="A175" s="60"/>
      <c r="B175" s="61"/>
      <c r="C175" s="62"/>
      <c r="D175" s="62"/>
      <c r="E175" s="62"/>
      <c r="F175" s="62"/>
      <c r="G175" s="62"/>
      <c r="H175" s="62"/>
      <c r="I175" s="62"/>
      <c r="J175" s="203"/>
      <c r="K175" s="203"/>
      <c r="L175" s="203"/>
      <c r="M175" s="62"/>
    </row>
    <row r="176" spans="1:13" s="36" customFormat="1" ht="15.75" x14ac:dyDescent="0.25">
      <c r="A176" s="476" t="s">
        <v>239</v>
      </c>
      <c r="B176" s="476"/>
      <c r="C176" s="476"/>
      <c r="E176" s="477" t="s">
        <v>25</v>
      </c>
      <c r="F176" s="477"/>
      <c r="G176" s="477"/>
      <c r="H176" s="477"/>
      <c r="I176" s="477"/>
      <c r="J176" s="477"/>
      <c r="K176" s="477"/>
      <c r="L176" s="477"/>
      <c r="M176" s="477"/>
    </row>
    <row r="177" spans="1:24" s="36" customFormat="1" ht="16.5" customHeight="1" x14ac:dyDescent="0.25">
      <c r="A177" s="477" t="s">
        <v>26</v>
      </c>
      <c r="B177" s="477"/>
      <c r="C177" s="477"/>
      <c r="E177" s="478" t="s">
        <v>27</v>
      </c>
      <c r="F177" s="478"/>
      <c r="G177" s="478"/>
      <c r="H177" s="478"/>
      <c r="I177" s="478"/>
      <c r="J177" s="478"/>
      <c r="K177" s="478"/>
      <c r="L177" s="478"/>
      <c r="M177" s="478"/>
    </row>
    <row r="178" spans="1:24" s="36" customFormat="1" ht="27.75" customHeight="1" x14ac:dyDescent="0.3">
      <c r="A178" s="479" t="s">
        <v>104</v>
      </c>
      <c r="B178" s="479"/>
      <c r="C178" s="479"/>
      <c r="D178" s="479"/>
      <c r="E178" s="479"/>
      <c r="F178" s="479"/>
      <c r="G178" s="479"/>
      <c r="H178" s="479"/>
      <c r="I178" s="479"/>
      <c r="J178" s="479"/>
      <c r="K178" s="479"/>
      <c r="L178" s="479"/>
      <c r="M178" s="479"/>
    </row>
    <row r="179" spans="1:24" s="36" customFormat="1" ht="15.75" customHeight="1" x14ac:dyDescent="0.25">
      <c r="A179" s="480" t="s">
        <v>1771</v>
      </c>
      <c r="B179" s="480"/>
      <c r="C179" s="480"/>
      <c r="D179" s="480"/>
      <c r="E179" s="480"/>
      <c r="F179" s="480"/>
      <c r="G179" s="480"/>
      <c r="H179" s="480"/>
      <c r="I179" s="480"/>
      <c r="J179" s="480"/>
      <c r="K179" s="480"/>
      <c r="L179" s="480"/>
      <c r="M179" s="480"/>
      <c r="Q179" s="44"/>
    </row>
    <row r="180" spans="1:24" s="37" customFormat="1" ht="28.5" customHeight="1" x14ac:dyDescent="0.2">
      <c r="A180" s="45" t="s">
        <v>766</v>
      </c>
      <c r="B180" s="45" t="s">
        <v>29</v>
      </c>
      <c r="C180" s="45" t="s">
        <v>114</v>
      </c>
      <c r="D180" s="45" t="s">
        <v>242</v>
      </c>
      <c r="E180" s="45" t="s">
        <v>113</v>
      </c>
      <c r="F180" s="45" t="s">
        <v>115</v>
      </c>
      <c r="G180" s="45" t="s">
        <v>246</v>
      </c>
      <c r="H180" s="45" t="s">
        <v>245</v>
      </c>
      <c r="I180" s="45" t="s">
        <v>248</v>
      </c>
      <c r="J180" s="45" t="s">
        <v>247</v>
      </c>
      <c r="K180" s="45"/>
      <c r="L180" s="45"/>
      <c r="M180" s="45" t="s">
        <v>249</v>
      </c>
      <c r="N180" s="37" t="s">
        <v>250</v>
      </c>
      <c r="P180" s="46"/>
      <c r="Q180" s="46"/>
      <c r="R180" s="46"/>
      <c r="S180" s="46"/>
      <c r="T180" s="46"/>
      <c r="U180" s="46"/>
      <c r="V180" s="46"/>
      <c r="W180" s="46"/>
      <c r="X180" s="47" t="s">
        <v>245</v>
      </c>
    </row>
    <row r="181" spans="1:24" s="36" customFormat="1" ht="21.95" customHeight="1" x14ac:dyDescent="0.25">
      <c r="A181" s="38" t="s">
        <v>710</v>
      </c>
      <c r="B181" s="48" t="s">
        <v>999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</row>
    <row r="182" spans="1:24" s="36" customFormat="1" ht="21.95" customHeight="1" x14ac:dyDescent="0.25">
      <c r="A182" s="40" t="s">
        <v>712</v>
      </c>
      <c r="B182" s="50" t="s">
        <v>1003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24" s="36" customFormat="1" ht="21.95" customHeight="1" x14ac:dyDescent="0.25">
      <c r="A183" s="40" t="s">
        <v>726</v>
      </c>
      <c r="B183" s="50" t="s">
        <v>1007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24" s="36" customFormat="1" ht="21.95" customHeight="1" x14ac:dyDescent="0.25">
      <c r="A184" s="40" t="s">
        <v>728</v>
      </c>
      <c r="B184" s="50" t="s">
        <v>1010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24" s="36" customFormat="1" ht="21.95" customHeight="1" x14ac:dyDescent="0.25">
      <c r="A185" s="40" t="s">
        <v>730</v>
      </c>
      <c r="B185" s="50" t="s">
        <v>1014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24" s="36" customFormat="1" ht="21.95" customHeight="1" x14ac:dyDescent="0.25">
      <c r="A186" s="40" t="s">
        <v>732</v>
      </c>
      <c r="B186" s="50" t="s">
        <v>1015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24" s="36" customFormat="1" ht="21.95" customHeight="1" x14ac:dyDescent="0.25">
      <c r="A187" s="40" t="s">
        <v>734</v>
      </c>
      <c r="B187" s="50" t="s">
        <v>920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24" s="36" customFormat="1" ht="21.95" customHeight="1" x14ac:dyDescent="0.25">
      <c r="A188" s="40" t="s">
        <v>735</v>
      </c>
      <c r="B188" s="50" t="s">
        <v>468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24" s="36" customFormat="1" ht="21.95" customHeight="1" x14ac:dyDescent="0.25">
      <c r="A189" s="40" t="s">
        <v>737</v>
      </c>
      <c r="B189" s="50" t="s">
        <v>1019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24" s="36" customFormat="1" ht="21.95" customHeight="1" x14ac:dyDescent="0.25">
      <c r="A190" s="40" t="s">
        <v>2</v>
      </c>
      <c r="B190" s="50" t="s">
        <v>1021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24" s="36" customFormat="1" ht="21.95" customHeight="1" x14ac:dyDescent="0.25">
      <c r="A191" s="40" t="s">
        <v>3</v>
      </c>
      <c r="B191" s="50" t="s">
        <v>1025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24" s="36" customFormat="1" ht="21.95" customHeight="1" x14ac:dyDescent="0.25">
      <c r="A192" s="40" t="s">
        <v>11</v>
      </c>
      <c r="B192" s="50" t="s">
        <v>1028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4" s="36" customFormat="1" ht="21.95" customHeight="1" x14ac:dyDescent="0.25">
      <c r="A193" s="40" t="s">
        <v>24</v>
      </c>
      <c r="B193" s="50" t="s">
        <v>1032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4" s="36" customFormat="1" ht="21.95" customHeight="1" x14ac:dyDescent="0.25">
      <c r="A194" s="40" t="s">
        <v>17</v>
      </c>
      <c r="B194" s="50" t="s">
        <v>469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4" s="36" customFormat="1" ht="21.95" customHeight="1" x14ac:dyDescent="0.25">
      <c r="A195" s="40" t="s">
        <v>21</v>
      </c>
      <c r="B195" s="50" t="s">
        <v>1039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4" s="36" customFormat="1" ht="21.95" customHeight="1" x14ac:dyDescent="0.25">
      <c r="A196" s="40" t="s">
        <v>743</v>
      </c>
      <c r="B196" s="50" t="s">
        <v>391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4" s="36" customFormat="1" ht="21.95" customHeight="1" x14ac:dyDescent="0.25">
      <c r="A197" s="40" t="s">
        <v>7</v>
      </c>
      <c r="B197" s="50" t="s">
        <v>1043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4" s="36" customFormat="1" ht="21.95" customHeight="1" x14ac:dyDescent="0.25">
      <c r="A198" s="40" t="s">
        <v>744</v>
      </c>
      <c r="B198" s="50" t="s">
        <v>1046</v>
      </c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4" s="36" customFormat="1" ht="21.95" customHeight="1" x14ac:dyDescent="0.25">
      <c r="A199" s="40" t="s">
        <v>19</v>
      </c>
      <c r="B199" s="50" t="s">
        <v>1048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4" s="36" customFormat="1" ht="21.95" customHeight="1" x14ac:dyDescent="0.25">
      <c r="A200" s="40" t="s">
        <v>12</v>
      </c>
      <c r="B200" s="50" t="s">
        <v>1050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4" s="36" customFormat="1" ht="21.95" customHeight="1" x14ac:dyDescent="0.25">
      <c r="A201" s="40" t="s">
        <v>745</v>
      </c>
      <c r="B201" s="50" t="s">
        <v>1053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4" s="36" customFormat="1" ht="21.95" customHeight="1" x14ac:dyDescent="0.25">
      <c r="A202" s="40" t="s">
        <v>16</v>
      </c>
      <c r="B202" s="50" t="s">
        <v>1057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4" s="36" customFormat="1" ht="21.95" customHeight="1" x14ac:dyDescent="0.25">
      <c r="A203" s="40" t="s">
        <v>746</v>
      </c>
      <c r="B203" s="50" t="s">
        <v>1061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4" s="36" customFormat="1" ht="21.95" customHeight="1" x14ac:dyDescent="0.25">
      <c r="A204" s="40" t="s">
        <v>4</v>
      </c>
      <c r="B204" s="50" t="s">
        <v>1065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4" s="36" customFormat="1" ht="21.95" customHeight="1" x14ac:dyDescent="0.25">
      <c r="A205" s="40" t="s">
        <v>15</v>
      </c>
      <c r="B205" s="50" t="s">
        <v>1068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4" s="36" customFormat="1" ht="21.95" customHeight="1" x14ac:dyDescent="0.25">
      <c r="A206" s="42" t="s">
        <v>20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59">
        <f>COUNTA(B181:B206)-1</f>
        <v>24</v>
      </c>
    </row>
    <row r="207" spans="1:14" ht="19.5" customHeight="1" x14ac:dyDescent="0.25">
      <c r="A207" s="60"/>
      <c r="B207" s="61" t="s">
        <v>265</v>
      </c>
      <c r="C207" s="62"/>
      <c r="D207" s="62"/>
      <c r="E207" s="62"/>
      <c r="F207" s="62"/>
      <c r="G207" s="62"/>
      <c r="H207" s="62"/>
      <c r="I207" s="62"/>
      <c r="J207" s="482" t="s">
        <v>452</v>
      </c>
      <c r="K207" s="482"/>
      <c r="L207" s="482"/>
      <c r="M207" s="62"/>
    </row>
    <row r="208" spans="1:14" s="36" customFormat="1" ht="15.75" customHeight="1" x14ac:dyDescent="0.25">
      <c r="A208" s="64"/>
      <c r="B208" s="65" t="s">
        <v>266</v>
      </c>
      <c r="C208" s="64"/>
      <c r="D208" s="64"/>
      <c r="E208" s="64"/>
      <c r="F208" s="64"/>
      <c r="G208" s="64"/>
      <c r="H208" s="66"/>
      <c r="I208" s="66"/>
      <c r="J208" s="66"/>
      <c r="K208" s="66"/>
      <c r="L208" s="66"/>
      <c r="M208" s="66"/>
    </row>
    <row r="209" spans="1:24" s="36" customFormat="1" ht="15.75" x14ac:dyDescent="0.25">
      <c r="A209" s="64"/>
      <c r="B209" s="64"/>
      <c r="C209" s="64"/>
      <c r="D209" s="64"/>
      <c r="E209" s="64"/>
      <c r="F209" s="64"/>
      <c r="G209" s="64"/>
      <c r="H209" s="66"/>
      <c r="I209" s="66"/>
      <c r="J209" s="66"/>
      <c r="K209" s="66"/>
      <c r="L209" s="66"/>
      <c r="M209" s="66"/>
    </row>
    <row r="210" spans="1:24" ht="15" customHeight="1" x14ac:dyDescent="0.2">
      <c r="A210" s="64"/>
      <c r="B210" s="64"/>
      <c r="C210" s="64"/>
      <c r="D210" s="64"/>
      <c r="E210" s="64"/>
      <c r="F210" s="64"/>
      <c r="G210" s="64"/>
      <c r="H210" s="62"/>
      <c r="I210" s="62"/>
      <c r="J210" s="62"/>
      <c r="K210" s="62"/>
      <c r="L210" s="62"/>
      <c r="M210" s="62"/>
    </row>
    <row r="211" spans="1:24" ht="17.25" customHeight="1" x14ac:dyDescent="0.3">
      <c r="A211" s="60"/>
      <c r="B211" s="61"/>
      <c r="C211" s="62"/>
      <c r="D211" s="62"/>
      <c r="E211" s="62"/>
      <c r="F211" s="62"/>
      <c r="G211" s="62"/>
      <c r="H211" s="62"/>
      <c r="I211" s="62"/>
      <c r="J211" s="203"/>
      <c r="K211" s="203"/>
      <c r="L211" s="203"/>
      <c r="M211" s="62"/>
    </row>
    <row r="212" spans="1:24" ht="17.25" customHeight="1" x14ac:dyDescent="0.3">
      <c r="A212" s="60"/>
      <c r="B212" s="61"/>
      <c r="C212" s="62"/>
      <c r="D212" s="62"/>
      <c r="E212" s="62"/>
      <c r="F212" s="62"/>
      <c r="G212" s="62"/>
      <c r="H212" s="62"/>
      <c r="I212" s="62"/>
      <c r="J212" s="203"/>
      <c r="K212" s="203"/>
      <c r="L212" s="203"/>
      <c r="M212" s="62"/>
    </row>
    <row r="213" spans="1:24" ht="17.25" customHeight="1" x14ac:dyDescent="0.3">
      <c r="A213" s="60"/>
      <c r="B213" s="61"/>
      <c r="C213" s="62"/>
      <c r="D213" s="62"/>
      <c r="E213" s="62"/>
      <c r="F213" s="62"/>
      <c r="G213" s="62"/>
      <c r="H213" s="62"/>
      <c r="I213" s="62"/>
      <c r="J213" s="203"/>
      <c r="K213" s="203"/>
      <c r="L213" s="203"/>
      <c r="M213" s="62"/>
    </row>
    <row r="214" spans="1:24" s="36" customFormat="1" ht="15.75" x14ac:dyDescent="0.25">
      <c r="A214" s="476"/>
      <c r="B214" s="476"/>
      <c r="C214" s="476"/>
      <c r="E214" s="477"/>
      <c r="F214" s="477"/>
      <c r="G214" s="477"/>
      <c r="H214" s="477"/>
      <c r="I214" s="477"/>
      <c r="J214" s="477"/>
      <c r="K214" s="477"/>
      <c r="L214" s="477"/>
      <c r="M214" s="477"/>
    </row>
    <row r="215" spans="1:24" s="36" customFormat="1" ht="15.75" x14ac:dyDescent="0.25">
      <c r="A215" s="476" t="s">
        <v>239</v>
      </c>
      <c r="B215" s="476"/>
      <c r="C215" s="476"/>
      <c r="E215" s="477" t="s">
        <v>25</v>
      </c>
      <c r="F215" s="477"/>
      <c r="G215" s="477"/>
      <c r="H215" s="477"/>
      <c r="I215" s="477"/>
      <c r="J215" s="477"/>
      <c r="K215" s="477"/>
      <c r="L215" s="477"/>
      <c r="M215" s="477"/>
    </row>
    <row r="216" spans="1:24" s="36" customFormat="1" ht="16.5" customHeight="1" x14ac:dyDescent="0.25">
      <c r="A216" s="477" t="s">
        <v>26</v>
      </c>
      <c r="B216" s="477"/>
      <c r="C216" s="477"/>
      <c r="E216" s="478" t="s">
        <v>27</v>
      </c>
      <c r="F216" s="478"/>
      <c r="G216" s="478"/>
      <c r="H216" s="478"/>
      <c r="I216" s="478"/>
      <c r="J216" s="478"/>
      <c r="K216" s="478"/>
      <c r="L216" s="478"/>
      <c r="M216" s="478"/>
    </row>
    <row r="217" spans="1:24" s="36" customFormat="1" ht="27.75" customHeight="1" x14ac:dyDescent="0.3">
      <c r="A217" s="479" t="s">
        <v>105</v>
      </c>
      <c r="B217" s="479"/>
      <c r="C217" s="479"/>
      <c r="D217" s="479"/>
      <c r="E217" s="479"/>
      <c r="F217" s="479"/>
      <c r="G217" s="479"/>
      <c r="H217" s="479"/>
      <c r="I217" s="479"/>
      <c r="J217" s="479"/>
      <c r="K217" s="479"/>
      <c r="L217" s="479"/>
      <c r="M217" s="479"/>
    </row>
    <row r="218" spans="1:24" s="36" customFormat="1" ht="15.75" customHeight="1" x14ac:dyDescent="0.25">
      <c r="A218" s="480" t="s">
        <v>1771</v>
      </c>
      <c r="B218" s="480"/>
      <c r="C218" s="480"/>
      <c r="D218" s="480"/>
      <c r="E218" s="480"/>
      <c r="F218" s="480"/>
      <c r="G218" s="480"/>
      <c r="H218" s="480"/>
      <c r="I218" s="480"/>
      <c r="J218" s="480"/>
      <c r="K218" s="480"/>
      <c r="L218" s="480"/>
      <c r="M218" s="480"/>
      <c r="Q218" s="44"/>
    </row>
    <row r="219" spans="1:24" s="37" customFormat="1" ht="28.5" customHeight="1" x14ac:dyDescent="0.2">
      <c r="A219" s="45" t="s">
        <v>766</v>
      </c>
      <c r="B219" s="45" t="s">
        <v>29</v>
      </c>
      <c r="C219" s="45" t="s">
        <v>241</v>
      </c>
      <c r="D219" s="45" t="s">
        <v>244</v>
      </c>
      <c r="E219" s="45" t="s">
        <v>242</v>
      </c>
      <c r="F219" s="45" t="s">
        <v>240</v>
      </c>
      <c r="G219" s="45" t="s">
        <v>243</v>
      </c>
      <c r="H219" s="45" t="s">
        <v>246</v>
      </c>
      <c r="I219" s="45" t="s">
        <v>245</v>
      </c>
      <c r="J219" s="45" t="s">
        <v>248</v>
      </c>
      <c r="K219" s="45" t="s">
        <v>247</v>
      </c>
      <c r="L219" s="45"/>
      <c r="M219" s="45" t="s">
        <v>249</v>
      </c>
      <c r="N219" s="37" t="s">
        <v>250</v>
      </c>
      <c r="P219" s="46"/>
      <c r="Q219" s="46"/>
      <c r="R219" s="46"/>
      <c r="S219" s="46"/>
      <c r="T219" s="46"/>
      <c r="U219" s="46"/>
      <c r="V219" s="46"/>
      <c r="W219" s="46"/>
      <c r="X219" s="47" t="s">
        <v>245</v>
      </c>
    </row>
    <row r="220" spans="1:24" s="36" customFormat="1" ht="18.95" customHeight="1" x14ac:dyDescent="0.25">
      <c r="A220" s="38" t="s">
        <v>710</v>
      </c>
      <c r="B220" s="48" t="s">
        <v>2298</v>
      </c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</row>
    <row r="221" spans="1:24" s="36" customFormat="1" ht="18.95" customHeight="1" x14ac:dyDescent="0.25">
      <c r="A221" s="40" t="s">
        <v>712</v>
      </c>
      <c r="B221" s="50" t="s">
        <v>2299</v>
      </c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</row>
    <row r="222" spans="1:24" s="36" customFormat="1" ht="18.95" customHeight="1" x14ac:dyDescent="0.25">
      <c r="A222" s="40" t="s">
        <v>726</v>
      </c>
      <c r="B222" s="50" t="s">
        <v>2300</v>
      </c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</row>
    <row r="223" spans="1:24" s="36" customFormat="1" ht="18.95" customHeight="1" x14ac:dyDescent="0.25">
      <c r="A223" s="40" t="s">
        <v>728</v>
      </c>
      <c r="B223" s="50" t="s">
        <v>2301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</row>
    <row r="224" spans="1:24" s="36" customFormat="1" ht="18.95" customHeight="1" x14ac:dyDescent="0.25">
      <c r="A224" s="40" t="s">
        <v>730</v>
      </c>
      <c r="B224" s="50" t="s">
        <v>2302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</row>
    <row r="225" spans="1:13" s="36" customFormat="1" ht="18.95" customHeight="1" x14ac:dyDescent="0.25">
      <c r="A225" s="40" t="s">
        <v>732</v>
      </c>
      <c r="B225" s="50" t="s">
        <v>2303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</row>
    <row r="226" spans="1:13" s="36" customFormat="1" ht="18.95" customHeight="1" x14ac:dyDescent="0.25">
      <c r="A226" s="40" t="s">
        <v>734</v>
      </c>
      <c r="B226" s="50" t="s">
        <v>2304</v>
      </c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</row>
    <row r="227" spans="1:13" s="36" customFormat="1" ht="18.95" customHeight="1" x14ac:dyDescent="0.25">
      <c r="A227" s="40" t="s">
        <v>735</v>
      </c>
      <c r="B227" s="50" t="s">
        <v>381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</row>
    <row r="228" spans="1:13" s="36" customFormat="1" ht="18.95" customHeight="1" x14ac:dyDescent="0.25">
      <c r="A228" s="40" t="s">
        <v>737</v>
      </c>
      <c r="B228" s="50" t="s">
        <v>2305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</row>
    <row r="229" spans="1:13" s="36" customFormat="1" ht="18.95" customHeight="1" x14ac:dyDescent="0.25">
      <c r="A229" s="40" t="s">
        <v>2</v>
      </c>
      <c r="B229" s="50" t="s">
        <v>1697</v>
      </c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</row>
    <row r="230" spans="1:13" s="36" customFormat="1" ht="18.95" customHeight="1" x14ac:dyDescent="0.25">
      <c r="A230" s="40" t="s">
        <v>3</v>
      </c>
      <c r="B230" s="50" t="s">
        <v>2306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</row>
    <row r="231" spans="1:13" s="36" customFormat="1" ht="18.95" customHeight="1" x14ac:dyDescent="0.25">
      <c r="A231" s="40" t="s">
        <v>11</v>
      </c>
      <c r="B231" s="50" t="s">
        <v>2307</v>
      </c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spans="1:13" s="36" customFormat="1" ht="18.95" customHeight="1" x14ac:dyDescent="0.25">
      <c r="A232" s="40" t="s">
        <v>24</v>
      </c>
      <c r="B232" s="50" t="s">
        <v>2308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</row>
    <row r="233" spans="1:13" s="36" customFormat="1" ht="18.95" customHeight="1" x14ac:dyDescent="0.25">
      <c r="A233" s="40" t="s">
        <v>17</v>
      </c>
      <c r="B233" s="50" t="s">
        <v>2309</v>
      </c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</row>
    <row r="234" spans="1:13" s="36" customFormat="1" ht="18.95" customHeight="1" x14ac:dyDescent="0.25">
      <c r="A234" s="40" t="s">
        <v>21</v>
      </c>
      <c r="B234" s="50" t="s">
        <v>2310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</row>
    <row r="235" spans="1:13" s="36" customFormat="1" ht="18.95" customHeight="1" x14ac:dyDescent="0.25">
      <c r="A235" s="40" t="s">
        <v>743</v>
      </c>
      <c r="B235" s="50" t="s">
        <v>2311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</row>
    <row r="236" spans="1:13" s="36" customFormat="1" ht="18.95" customHeight="1" x14ac:dyDescent="0.25">
      <c r="A236" s="40" t="s">
        <v>7</v>
      </c>
      <c r="B236" s="50" t="s">
        <v>2312</v>
      </c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</row>
    <row r="237" spans="1:13" s="36" customFormat="1" ht="18.95" customHeight="1" x14ac:dyDescent="0.25">
      <c r="A237" s="40" t="s">
        <v>744</v>
      </c>
      <c r="B237" s="50" t="s">
        <v>2313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</row>
    <row r="238" spans="1:13" s="36" customFormat="1" ht="18.95" customHeight="1" x14ac:dyDescent="0.25">
      <c r="A238" s="40" t="s">
        <v>19</v>
      </c>
      <c r="B238" s="50" t="s">
        <v>1580</v>
      </c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</row>
    <row r="239" spans="1:13" s="36" customFormat="1" ht="18.95" customHeight="1" x14ac:dyDescent="0.25">
      <c r="A239" s="40" t="s">
        <v>12</v>
      </c>
      <c r="B239" s="50" t="s">
        <v>2314</v>
      </c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</row>
    <row r="240" spans="1:13" s="36" customFormat="1" ht="18.95" customHeight="1" x14ac:dyDescent="0.25">
      <c r="A240" s="40" t="s">
        <v>745</v>
      </c>
      <c r="B240" s="50" t="s">
        <v>166</v>
      </c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</row>
    <row r="241" spans="1:13" s="36" customFormat="1" ht="18.95" customHeight="1" x14ac:dyDescent="0.25">
      <c r="A241" s="40" t="s">
        <v>16</v>
      </c>
      <c r="B241" s="50" t="s">
        <v>2315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</row>
    <row r="242" spans="1:13" s="36" customFormat="1" ht="18.95" customHeight="1" x14ac:dyDescent="0.25">
      <c r="A242" s="40" t="s">
        <v>746</v>
      </c>
      <c r="B242" s="50" t="s">
        <v>1124</v>
      </c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</row>
    <row r="243" spans="1:13" s="36" customFormat="1" ht="18.95" customHeight="1" x14ac:dyDescent="0.25">
      <c r="A243" s="40" t="s">
        <v>4</v>
      </c>
      <c r="B243" s="50" t="s">
        <v>2316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</row>
    <row r="244" spans="1:13" s="36" customFormat="1" ht="18.95" customHeight="1" x14ac:dyDescent="0.25">
      <c r="A244" s="40" t="s">
        <v>15</v>
      </c>
      <c r="B244" s="50" t="s">
        <v>2317</v>
      </c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</row>
    <row r="245" spans="1:13" s="36" customFormat="1" ht="18.95" customHeight="1" x14ac:dyDescent="0.25">
      <c r="A245" s="40" t="s">
        <v>20</v>
      </c>
      <c r="B245" s="50" t="s">
        <v>2318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</row>
    <row r="246" spans="1:13" s="36" customFormat="1" ht="18.95" customHeight="1" x14ac:dyDescent="0.25">
      <c r="A246" s="40" t="s">
        <v>5</v>
      </c>
      <c r="B246" s="50" t="s">
        <v>2319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</row>
    <row r="247" spans="1:13" s="36" customFormat="1" ht="18.95" customHeight="1" x14ac:dyDescent="0.25">
      <c r="A247" s="40" t="s">
        <v>747</v>
      </c>
      <c r="B247" s="50" t="s">
        <v>2320</v>
      </c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</row>
    <row r="248" spans="1:13" s="36" customFormat="1" ht="18.95" customHeight="1" x14ac:dyDescent="0.25">
      <c r="A248" s="40" t="s">
        <v>748</v>
      </c>
      <c r="B248" s="50" t="s">
        <v>0</v>
      </c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</row>
    <row r="249" spans="1:13" s="36" customFormat="1" ht="18.95" customHeight="1" x14ac:dyDescent="0.25">
      <c r="A249" s="40" t="s">
        <v>9</v>
      </c>
      <c r="B249" s="50" t="s">
        <v>1139</v>
      </c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</row>
    <row r="250" spans="1:13" s="36" customFormat="1" ht="18.95" customHeight="1" x14ac:dyDescent="0.25">
      <c r="A250" s="40" t="s">
        <v>10</v>
      </c>
      <c r="B250" s="68" t="s">
        <v>2321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</row>
    <row r="251" spans="1:13" s="36" customFormat="1" ht="18.95" customHeight="1" x14ac:dyDescent="0.25">
      <c r="A251" s="40" t="s">
        <v>749</v>
      </c>
      <c r="B251" s="68" t="s">
        <v>2322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</row>
    <row r="252" spans="1:13" s="36" customFormat="1" ht="18.95" customHeight="1" x14ac:dyDescent="0.25">
      <c r="A252" s="40" t="s">
        <v>8</v>
      </c>
      <c r="B252" s="68" t="s">
        <v>2323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</row>
    <row r="253" spans="1:13" s="36" customFormat="1" ht="18.95" customHeight="1" x14ac:dyDescent="0.25">
      <c r="A253" s="42" t="s">
        <v>18</v>
      </c>
      <c r="B253" s="336" t="s">
        <v>2324</v>
      </c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</row>
    <row r="254" spans="1:13" ht="19.5" customHeight="1" x14ac:dyDescent="0.25">
      <c r="A254" s="60"/>
      <c r="B254" s="61" t="s">
        <v>265</v>
      </c>
      <c r="C254" s="62"/>
      <c r="D254" s="62"/>
      <c r="E254" s="62"/>
      <c r="F254" s="62"/>
      <c r="G254" s="62"/>
      <c r="H254" s="62"/>
      <c r="I254" s="62"/>
      <c r="J254" s="475" t="s">
        <v>452</v>
      </c>
      <c r="K254" s="475"/>
      <c r="L254" s="475"/>
      <c r="M254" s="62"/>
    </row>
    <row r="255" spans="1:13" s="36" customFormat="1" ht="15.75" customHeight="1" x14ac:dyDescent="0.25">
      <c r="A255" s="64"/>
      <c r="B255" s="65" t="s">
        <v>266</v>
      </c>
      <c r="C255" s="64"/>
      <c r="D255" s="64"/>
      <c r="E255" s="64"/>
      <c r="F255" s="64"/>
      <c r="G255" s="64"/>
      <c r="H255" s="66"/>
      <c r="I255" s="66"/>
      <c r="J255" s="66"/>
      <c r="K255" s="66"/>
      <c r="L255" s="66"/>
      <c r="M255" s="66"/>
    </row>
    <row r="256" spans="1:13" s="36" customFormat="1" ht="15.75" x14ac:dyDescent="0.25">
      <c r="A256" s="64"/>
      <c r="B256" s="64"/>
      <c r="C256" s="64"/>
      <c r="D256" s="64"/>
      <c r="E256" s="64"/>
      <c r="F256" s="64"/>
      <c r="G256" s="64"/>
      <c r="H256" s="66"/>
      <c r="I256" s="66"/>
      <c r="J256" s="66"/>
      <c r="K256" s="66"/>
      <c r="L256" s="66"/>
      <c r="M256" s="66"/>
    </row>
    <row r="257" spans="1:24" ht="15" customHeight="1" x14ac:dyDescent="0.2">
      <c r="A257" s="64"/>
      <c r="B257" s="64"/>
      <c r="C257" s="64"/>
      <c r="D257" s="64"/>
      <c r="E257" s="64"/>
      <c r="F257" s="64"/>
      <c r="G257" s="64"/>
      <c r="H257" s="62"/>
      <c r="I257" s="62"/>
      <c r="J257" s="62"/>
      <c r="K257" s="62"/>
      <c r="L257" s="62"/>
      <c r="M257" s="62"/>
    </row>
    <row r="258" spans="1:24" s="36" customFormat="1" ht="15.75" x14ac:dyDescent="0.25">
      <c r="A258" s="476" t="s">
        <v>239</v>
      </c>
      <c r="B258" s="476"/>
      <c r="C258" s="476"/>
      <c r="E258" s="477" t="s">
        <v>25</v>
      </c>
      <c r="F258" s="477"/>
      <c r="G258" s="477"/>
      <c r="H258" s="477"/>
      <c r="I258" s="477"/>
      <c r="J258" s="477"/>
      <c r="K258" s="477"/>
      <c r="L258" s="477"/>
      <c r="M258" s="477"/>
    </row>
    <row r="259" spans="1:24" s="36" customFormat="1" ht="16.5" customHeight="1" x14ac:dyDescent="0.25">
      <c r="A259" s="477" t="s">
        <v>26</v>
      </c>
      <c r="B259" s="477"/>
      <c r="C259" s="477"/>
      <c r="E259" s="478" t="s">
        <v>27</v>
      </c>
      <c r="F259" s="478"/>
      <c r="G259" s="478"/>
      <c r="H259" s="478"/>
      <c r="I259" s="478"/>
      <c r="J259" s="478"/>
      <c r="K259" s="478"/>
      <c r="L259" s="478"/>
      <c r="M259" s="478"/>
    </row>
    <row r="260" spans="1:24" s="36" customFormat="1" ht="27.75" customHeight="1" x14ac:dyDescent="0.3">
      <c r="A260" s="479" t="s">
        <v>914</v>
      </c>
      <c r="B260" s="479"/>
      <c r="C260" s="479"/>
      <c r="D260" s="479"/>
      <c r="E260" s="479"/>
      <c r="F260" s="479"/>
      <c r="G260" s="479"/>
      <c r="H260" s="479"/>
      <c r="I260" s="479"/>
      <c r="J260" s="479"/>
      <c r="K260" s="479"/>
      <c r="L260" s="479"/>
      <c r="M260" s="479"/>
    </row>
    <row r="261" spans="1:24" s="36" customFormat="1" ht="15.75" customHeight="1" x14ac:dyDescent="0.25">
      <c r="A261" s="480" t="s">
        <v>1771</v>
      </c>
      <c r="B261" s="480"/>
      <c r="C261" s="480"/>
      <c r="D261" s="480"/>
      <c r="E261" s="480"/>
      <c r="F261" s="480"/>
      <c r="G261" s="480"/>
      <c r="H261" s="480"/>
      <c r="I261" s="480"/>
      <c r="J261" s="480"/>
      <c r="K261" s="480"/>
      <c r="L261" s="480"/>
      <c r="M261" s="480"/>
      <c r="Q261" s="44"/>
    </row>
    <row r="262" spans="1:24" s="37" customFormat="1" ht="28.5" customHeight="1" x14ac:dyDescent="0.2">
      <c r="A262" s="45" t="s">
        <v>766</v>
      </c>
      <c r="B262" s="45" t="s">
        <v>29</v>
      </c>
      <c r="C262" s="45" t="s">
        <v>241</v>
      </c>
      <c r="D262" s="45" t="s">
        <v>244</v>
      </c>
      <c r="E262" s="45" t="s">
        <v>242</v>
      </c>
      <c r="F262" s="45" t="s">
        <v>240</v>
      </c>
      <c r="G262" s="45" t="s">
        <v>243</v>
      </c>
      <c r="H262" s="45" t="s">
        <v>246</v>
      </c>
      <c r="I262" s="45" t="s">
        <v>245</v>
      </c>
      <c r="J262" s="45" t="s">
        <v>248</v>
      </c>
      <c r="K262" s="45" t="s">
        <v>247</v>
      </c>
      <c r="L262" s="45"/>
      <c r="M262" s="45" t="s">
        <v>249</v>
      </c>
      <c r="N262" s="37" t="s">
        <v>250</v>
      </c>
      <c r="P262" s="46"/>
      <c r="Q262" s="46"/>
      <c r="R262" s="46"/>
      <c r="S262" s="46"/>
      <c r="T262" s="46"/>
      <c r="U262" s="46"/>
      <c r="V262" s="46"/>
      <c r="W262" s="46"/>
      <c r="X262" s="47" t="s">
        <v>245</v>
      </c>
    </row>
    <row r="263" spans="1:24" s="36" customFormat="1" ht="18" customHeight="1" x14ac:dyDescent="0.25">
      <c r="A263" s="40" t="s">
        <v>710</v>
      </c>
      <c r="B263" s="50" t="s">
        <v>1146</v>
      </c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</row>
    <row r="264" spans="1:24" s="36" customFormat="1" ht="18" customHeight="1" x14ac:dyDescent="0.25">
      <c r="A264" s="40" t="s">
        <v>712</v>
      </c>
      <c r="B264" s="50" t="s">
        <v>1149</v>
      </c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</row>
    <row r="265" spans="1:24" s="36" customFormat="1" ht="18" customHeight="1" x14ac:dyDescent="0.25">
      <c r="A265" s="40" t="s">
        <v>726</v>
      </c>
      <c r="B265" s="50" t="s">
        <v>1153</v>
      </c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</row>
    <row r="266" spans="1:24" s="36" customFormat="1" ht="18" customHeight="1" x14ac:dyDescent="0.25">
      <c r="A266" s="40" t="s">
        <v>728</v>
      </c>
      <c r="B266" s="50" t="s">
        <v>1157</v>
      </c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</row>
    <row r="267" spans="1:24" s="36" customFormat="1" ht="18" customHeight="1" x14ac:dyDescent="0.25">
      <c r="A267" s="40" t="s">
        <v>730</v>
      </c>
      <c r="B267" s="50" t="s">
        <v>1160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</row>
    <row r="268" spans="1:24" s="36" customFormat="1" ht="18" customHeight="1" x14ac:dyDescent="0.25">
      <c r="A268" s="40" t="s">
        <v>732</v>
      </c>
      <c r="B268" s="50" t="s">
        <v>1162</v>
      </c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</row>
    <row r="269" spans="1:24" s="36" customFormat="1" ht="18" customHeight="1" x14ac:dyDescent="0.25">
      <c r="A269" s="40" t="s">
        <v>734</v>
      </c>
      <c r="B269" s="50" t="s">
        <v>1165</v>
      </c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</row>
    <row r="270" spans="1:24" s="36" customFormat="1" ht="18" customHeight="1" x14ac:dyDescent="0.25">
      <c r="A270" s="40" t="s">
        <v>735</v>
      </c>
      <c r="B270" s="50" t="s">
        <v>1169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</row>
    <row r="271" spans="1:24" s="36" customFormat="1" ht="18" customHeight="1" x14ac:dyDescent="0.25">
      <c r="A271" s="40" t="s">
        <v>737</v>
      </c>
      <c r="B271" s="50" t="s">
        <v>1173</v>
      </c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</row>
    <row r="272" spans="1:24" s="36" customFormat="1" ht="18" customHeight="1" x14ac:dyDescent="0.25">
      <c r="A272" s="40" t="s">
        <v>2</v>
      </c>
      <c r="B272" s="50" t="s">
        <v>1177</v>
      </c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</row>
    <row r="273" spans="1:13" s="36" customFormat="1" ht="18" customHeight="1" x14ac:dyDescent="0.25">
      <c r="A273" s="40" t="s">
        <v>3</v>
      </c>
      <c r="B273" s="50" t="s">
        <v>1180</v>
      </c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</row>
    <row r="274" spans="1:13" s="36" customFormat="1" ht="18" customHeight="1" x14ac:dyDescent="0.25">
      <c r="A274" s="40" t="s">
        <v>11</v>
      </c>
      <c r="B274" s="50" t="s">
        <v>1184</v>
      </c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</row>
    <row r="275" spans="1:13" s="36" customFormat="1" ht="18" customHeight="1" x14ac:dyDescent="0.25">
      <c r="A275" s="40" t="s">
        <v>24</v>
      </c>
      <c r="B275" s="50" t="s">
        <v>1187</v>
      </c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</row>
    <row r="276" spans="1:13" s="36" customFormat="1" ht="18" customHeight="1" x14ac:dyDescent="0.25">
      <c r="A276" s="40" t="s">
        <v>17</v>
      </c>
      <c r="B276" s="50" t="s">
        <v>1190</v>
      </c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</row>
    <row r="277" spans="1:13" s="36" customFormat="1" ht="18" customHeight="1" x14ac:dyDescent="0.25">
      <c r="A277" s="40" t="s">
        <v>21</v>
      </c>
      <c r="B277" s="50" t="s">
        <v>1193</v>
      </c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</row>
    <row r="278" spans="1:13" s="36" customFormat="1" ht="18" customHeight="1" x14ac:dyDescent="0.25">
      <c r="A278" s="40" t="s">
        <v>743</v>
      </c>
      <c r="B278" s="50" t="s">
        <v>597</v>
      </c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</row>
    <row r="279" spans="1:13" s="36" customFormat="1" ht="18" customHeight="1" x14ac:dyDescent="0.25">
      <c r="A279" s="40" t="s">
        <v>7</v>
      </c>
      <c r="B279" s="50" t="s">
        <v>1197</v>
      </c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</row>
    <row r="280" spans="1:13" s="36" customFormat="1" ht="18" customHeight="1" x14ac:dyDescent="0.25">
      <c r="A280" s="40" t="s">
        <v>744</v>
      </c>
      <c r="B280" s="50" t="s">
        <v>1201</v>
      </c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</row>
    <row r="281" spans="1:13" s="36" customFormat="1" ht="18" customHeight="1" x14ac:dyDescent="0.25">
      <c r="A281" s="40" t="s">
        <v>19</v>
      </c>
      <c r="B281" s="50" t="s">
        <v>1205</v>
      </c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</row>
    <row r="282" spans="1:13" s="36" customFormat="1" ht="18" customHeight="1" x14ac:dyDescent="0.25">
      <c r="A282" s="40" t="s">
        <v>12</v>
      </c>
      <c r="B282" s="50" t="s">
        <v>928</v>
      </c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</row>
    <row r="283" spans="1:13" s="36" customFormat="1" ht="18" customHeight="1" x14ac:dyDescent="0.25">
      <c r="A283" s="40" t="s">
        <v>745</v>
      </c>
      <c r="B283" s="68" t="s">
        <v>1210</v>
      </c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</row>
    <row r="284" spans="1:13" s="36" customFormat="1" ht="18" customHeight="1" x14ac:dyDescent="0.25">
      <c r="A284" s="40" t="s">
        <v>16</v>
      </c>
      <c r="B284" s="68" t="s">
        <v>1211</v>
      </c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</row>
    <row r="285" spans="1:13" s="36" customFormat="1" ht="18" customHeight="1" x14ac:dyDescent="0.25">
      <c r="A285" s="40" t="s">
        <v>746</v>
      </c>
      <c r="B285" s="68" t="s">
        <v>1215</v>
      </c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</row>
    <row r="286" spans="1:13" s="36" customFormat="1" ht="18" customHeight="1" x14ac:dyDescent="0.25">
      <c r="A286" s="40" t="s">
        <v>4</v>
      </c>
      <c r="B286" s="68" t="s">
        <v>1217</v>
      </c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</row>
    <row r="287" spans="1:13" s="36" customFormat="1" ht="18" customHeight="1" x14ac:dyDescent="0.25">
      <c r="A287" s="40" t="s">
        <v>15</v>
      </c>
      <c r="B287" s="68" t="s">
        <v>1221</v>
      </c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</row>
    <row r="288" spans="1:13" s="36" customFormat="1" ht="18" customHeight="1" x14ac:dyDescent="0.25">
      <c r="A288" s="40" t="s">
        <v>20</v>
      </c>
      <c r="B288" s="68" t="s">
        <v>1225</v>
      </c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</row>
    <row r="289" spans="1:14" s="36" customFormat="1" ht="18" customHeight="1" x14ac:dyDescent="0.25">
      <c r="A289" s="40" t="s">
        <v>5</v>
      </c>
      <c r="B289" s="68" t="s">
        <v>1227</v>
      </c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</row>
    <row r="290" spans="1:14" s="36" customFormat="1" ht="18" customHeight="1" x14ac:dyDescent="0.25">
      <c r="A290" s="40" t="s">
        <v>747</v>
      </c>
      <c r="B290" s="68" t="s">
        <v>1230</v>
      </c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</row>
    <row r="291" spans="1:14" s="36" customFormat="1" ht="18" customHeight="1" x14ac:dyDescent="0.25">
      <c r="A291" s="40" t="s">
        <v>748</v>
      </c>
      <c r="B291" s="68" t="s">
        <v>1231</v>
      </c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</row>
    <row r="292" spans="1:14" s="36" customFormat="1" ht="18" customHeight="1" x14ac:dyDescent="0.25">
      <c r="A292" s="40" t="s">
        <v>9</v>
      </c>
      <c r="B292" s="68" t="s">
        <v>0</v>
      </c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</row>
    <row r="293" spans="1:14" s="36" customFormat="1" ht="18" customHeight="1" x14ac:dyDescent="0.25">
      <c r="A293" s="40" t="s">
        <v>10</v>
      </c>
      <c r="B293" s="68" t="s">
        <v>1233</v>
      </c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</row>
    <row r="294" spans="1:14" s="36" customFormat="1" ht="18" customHeight="1" x14ac:dyDescent="0.25">
      <c r="A294" s="40" t="s">
        <v>749</v>
      </c>
      <c r="B294" s="68" t="s">
        <v>1237</v>
      </c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</row>
    <row r="295" spans="1:14" s="36" customFormat="1" ht="18" customHeight="1" x14ac:dyDescent="0.25">
      <c r="A295" s="40" t="s">
        <v>8</v>
      </c>
      <c r="B295" s="68" t="s">
        <v>1241</v>
      </c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</row>
    <row r="296" spans="1:14" s="36" customFormat="1" ht="18" customHeight="1" x14ac:dyDescent="0.25">
      <c r="A296" s="40" t="s">
        <v>18</v>
      </c>
      <c r="B296" s="68" t="s">
        <v>1245</v>
      </c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</row>
    <row r="297" spans="1:14" s="36" customFormat="1" ht="18" customHeight="1" x14ac:dyDescent="0.25">
      <c r="A297" s="40" t="s">
        <v>6</v>
      </c>
      <c r="B297" s="68" t="s">
        <v>1248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</row>
    <row r="298" spans="1:14" s="36" customFormat="1" ht="18" customHeight="1" x14ac:dyDescent="0.25">
      <c r="A298" s="42" t="s">
        <v>13</v>
      </c>
      <c r="B298" s="43" t="s">
        <v>1251</v>
      </c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59">
        <f>COUNTA(B256:B298)</f>
        <v>37</v>
      </c>
    </row>
    <row r="299" spans="1:14" ht="19.5" customHeight="1" x14ac:dyDescent="0.25">
      <c r="A299" s="60"/>
      <c r="B299" s="61" t="s">
        <v>265</v>
      </c>
      <c r="C299" s="62"/>
      <c r="D299" s="62"/>
      <c r="E299" s="62"/>
      <c r="F299" s="62"/>
      <c r="G299" s="62"/>
      <c r="H299" s="62"/>
      <c r="I299" s="62"/>
      <c r="J299" s="482" t="s">
        <v>452</v>
      </c>
      <c r="K299" s="482"/>
      <c r="L299" s="482"/>
      <c r="M299" s="62"/>
    </row>
    <row r="300" spans="1:14" s="36" customFormat="1" ht="15.75" customHeight="1" x14ac:dyDescent="0.25">
      <c r="A300" s="64"/>
      <c r="B300" s="65" t="s">
        <v>266</v>
      </c>
      <c r="C300" s="64"/>
      <c r="D300" s="64"/>
      <c r="E300" s="64"/>
      <c r="F300" s="64"/>
      <c r="G300" s="64"/>
      <c r="H300" s="66"/>
      <c r="I300" s="66"/>
      <c r="J300" s="66"/>
      <c r="K300" s="66"/>
      <c r="L300" s="66"/>
      <c r="M300" s="66"/>
    </row>
    <row r="301" spans="1:14" s="36" customFormat="1" ht="15.75" x14ac:dyDescent="0.25">
      <c r="A301" s="64"/>
      <c r="B301" s="64"/>
      <c r="C301" s="64"/>
      <c r="D301" s="64"/>
      <c r="E301" s="64"/>
      <c r="F301" s="64"/>
      <c r="G301" s="64"/>
      <c r="H301" s="66"/>
      <c r="I301" s="66"/>
      <c r="J301" s="66"/>
      <c r="K301" s="66"/>
      <c r="L301" s="66"/>
      <c r="M301" s="66"/>
    </row>
    <row r="302" spans="1:14" ht="15" customHeight="1" x14ac:dyDescent="0.2">
      <c r="A302" s="64"/>
      <c r="B302" s="64"/>
      <c r="C302" s="64"/>
      <c r="D302" s="64"/>
      <c r="E302" s="64"/>
      <c r="F302" s="64"/>
      <c r="G302" s="64"/>
      <c r="H302" s="62"/>
      <c r="I302" s="62"/>
      <c r="J302" s="62"/>
      <c r="K302" s="62"/>
      <c r="L302" s="62"/>
      <c r="M302" s="62"/>
    </row>
    <row r="303" spans="1:14" s="36" customFormat="1" ht="15.75" x14ac:dyDescent="0.25">
      <c r="A303" s="476" t="s">
        <v>239</v>
      </c>
      <c r="B303" s="476"/>
      <c r="C303" s="476"/>
      <c r="E303" s="477" t="s">
        <v>25</v>
      </c>
      <c r="F303" s="477"/>
      <c r="G303" s="477"/>
      <c r="H303" s="477"/>
      <c r="I303" s="477"/>
      <c r="J303" s="477"/>
      <c r="K303" s="477"/>
      <c r="L303" s="477"/>
      <c r="M303" s="477"/>
    </row>
    <row r="304" spans="1:14" s="36" customFormat="1" ht="16.5" customHeight="1" x14ac:dyDescent="0.25">
      <c r="A304" s="477" t="s">
        <v>26</v>
      </c>
      <c r="B304" s="477"/>
      <c r="C304" s="477"/>
      <c r="E304" s="478" t="s">
        <v>27</v>
      </c>
      <c r="F304" s="478"/>
      <c r="G304" s="478"/>
      <c r="H304" s="478"/>
      <c r="I304" s="478"/>
      <c r="J304" s="478"/>
      <c r="K304" s="478"/>
      <c r="L304" s="478"/>
      <c r="M304" s="478"/>
    </row>
    <row r="305" spans="1:24" s="36" customFormat="1" ht="27.75" customHeight="1" x14ac:dyDescent="0.3">
      <c r="A305" s="479" t="s">
        <v>106</v>
      </c>
      <c r="B305" s="479"/>
      <c r="C305" s="479"/>
      <c r="D305" s="479"/>
      <c r="E305" s="479"/>
      <c r="F305" s="479"/>
      <c r="G305" s="479"/>
      <c r="H305" s="479"/>
      <c r="I305" s="479"/>
      <c r="J305" s="479"/>
      <c r="K305" s="479"/>
      <c r="L305" s="479"/>
      <c r="M305" s="479"/>
    </row>
    <row r="306" spans="1:24" s="36" customFormat="1" ht="15.75" customHeight="1" x14ac:dyDescent="0.25">
      <c r="A306" s="480" t="s">
        <v>1771</v>
      </c>
      <c r="B306" s="480"/>
      <c r="C306" s="480"/>
      <c r="D306" s="480"/>
      <c r="E306" s="480"/>
      <c r="F306" s="480"/>
      <c r="G306" s="480"/>
      <c r="H306" s="480"/>
      <c r="I306" s="480"/>
      <c r="J306" s="480"/>
      <c r="K306" s="480"/>
      <c r="L306" s="480"/>
      <c r="M306" s="480"/>
      <c r="Q306" s="44"/>
    </row>
    <row r="307" spans="1:24" s="37" customFormat="1" ht="28.5" customHeight="1" x14ac:dyDescent="0.2">
      <c r="A307" s="45" t="s">
        <v>766</v>
      </c>
      <c r="B307" s="45" t="s">
        <v>29</v>
      </c>
      <c r="C307" s="45" t="s">
        <v>241</v>
      </c>
      <c r="D307" s="45" t="s">
        <v>244</v>
      </c>
      <c r="E307" s="45" t="s">
        <v>242</v>
      </c>
      <c r="F307" s="45" t="s">
        <v>240</v>
      </c>
      <c r="G307" s="45" t="s">
        <v>243</v>
      </c>
      <c r="H307" s="45" t="s">
        <v>246</v>
      </c>
      <c r="I307" s="45" t="s">
        <v>245</v>
      </c>
      <c r="J307" s="45" t="s">
        <v>248</v>
      </c>
      <c r="K307" s="45" t="s">
        <v>247</v>
      </c>
      <c r="L307" s="45"/>
      <c r="M307" s="45" t="s">
        <v>249</v>
      </c>
      <c r="N307" s="37" t="s">
        <v>250</v>
      </c>
      <c r="P307" s="46"/>
      <c r="Q307" s="46"/>
      <c r="R307" s="46"/>
      <c r="S307" s="46"/>
      <c r="T307" s="46"/>
      <c r="U307" s="46"/>
      <c r="V307" s="46"/>
      <c r="W307" s="46"/>
      <c r="X307" s="47" t="s">
        <v>245</v>
      </c>
    </row>
    <row r="308" spans="1:24" s="36" customFormat="1" ht="18" customHeight="1" x14ac:dyDescent="0.25">
      <c r="A308" s="38" t="s">
        <v>710</v>
      </c>
      <c r="B308" s="48" t="s">
        <v>2357</v>
      </c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</row>
    <row r="309" spans="1:24" s="36" customFormat="1" ht="18" customHeight="1" x14ac:dyDescent="0.25">
      <c r="A309" s="40" t="s">
        <v>712</v>
      </c>
      <c r="B309" s="50" t="s">
        <v>2358</v>
      </c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</row>
    <row r="310" spans="1:24" s="36" customFormat="1" ht="18" customHeight="1" x14ac:dyDescent="0.25">
      <c r="A310" s="40" t="s">
        <v>726</v>
      </c>
      <c r="B310" s="50" t="s">
        <v>2359</v>
      </c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</row>
    <row r="311" spans="1:24" s="36" customFormat="1" ht="18" customHeight="1" x14ac:dyDescent="0.25">
      <c r="A311" s="40" t="s">
        <v>728</v>
      </c>
      <c r="B311" s="50" t="s">
        <v>2360</v>
      </c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</row>
    <row r="312" spans="1:24" s="36" customFormat="1" ht="18" customHeight="1" x14ac:dyDescent="0.25">
      <c r="A312" s="40" t="s">
        <v>730</v>
      </c>
      <c r="B312" s="50" t="s">
        <v>2361</v>
      </c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</row>
    <row r="313" spans="1:24" s="36" customFormat="1" ht="18" customHeight="1" x14ac:dyDescent="0.25">
      <c r="A313" s="40" t="s">
        <v>732</v>
      </c>
      <c r="B313" s="50" t="s">
        <v>2362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</row>
    <row r="314" spans="1:24" s="36" customFormat="1" ht="18" customHeight="1" x14ac:dyDescent="0.25">
      <c r="A314" s="40" t="s">
        <v>734</v>
      </c>
      <c r="B314" s="50" t="s">
        <v>2363</v>
      </c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</row>
    <row r="315" spans="1:24" s="36" customFormat="1" ht="18" customHeight="1" x14ac:dyDescent="0.25">
      <c r="A315" s="40" t="s">
        <v>735</v>
      </c>
      <c r="B315" s="50" t="s">
        <v>1272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</row>
    <row r="316" spans="1:24" s="36" customFormat="1" ht="18" customHeight="1" x14ac:dyDescent="0.25">
      <c r="A316" s="40" t="s">
        <v>737</v>
      </c>
      <c r="B316" s="50" t="s">
        <v>1772</v>
      </c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</row>
    <row r="317" spans="1:24" s="36" customFormat="1" ht="18" customHeight="1" x14ac:dyDescent="0.25">
      <c r="A317" s="40" t="s">
        <v>2</v>
      </c>
      <c r="B317" s="50" t="s">
        <v>2364</v>
      </c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</row>
    <row r="318" spans="1:24" s="36" customFormat="1" ht="18" customHeight="1" x14ac:dyDescent="0.25">
      <c r="A318" s="40" t="s">
        <v>3</v>
      </c>
      <c r="B318" s="50" t="s">
        <v>2365</v>
      </c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</row>
    <row r="319" spans="1:24" s="36" customFormat="1" ht="18" customHeight="1" x14ac:dyDescent="0.25">
      <c r="A319" s="40" t="s">
        <v>11</v>
      </c>
      <c r="B319" s="50" t="s">
        <v>1281</v>
      </c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</row>
    <row r="320" spans="1:24" s="36" customFormat="1" ht="18" customHeight="1" x14ac:dyDescent="0.25">
      <c r="A320" s="40" t="s">
        <v>24</v>
      </c>
      <c r="B320" s="50" t="s">
        <v>381</v>
      </c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</row>
    <row r="321" spans="1:13" s="36" customFormat="1" ht="18" customHeight="1" x14ac:dyDescent="0.25">
      <c r="A321" s="40" t="s">
        <v>17</v>
      </c>
      <c r="B321" s="50" t="s">
        <v>585</v>
      </c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</row>
    <row r="322" spans="1:13" s="36" customFormat="1" ht="18" customHeight="1" x14ac:dyDescent="0.25">
      <c r="A322" s="40" t="s">
        <v>21</v>
      </c>
      <c r="B322" s="50" t="s">
        <v>2366</v>
      </c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</row>
    <row r="323" spans="1:13" s="36" customFormat="1" ht="18" customHeight="1" x14ac:dyDescent="0.25">
      <c r="A323" s="40" t="s">
        <v>743</v>
      </c>
      <c r="B323" s="50" t="s">
        <v>2367</v>
      </c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</row>
    <row r="324" spans="1:13" s="36" customFormat="1" ht="18" customHeight="1" x14ac:dyDescent="0.25">
      <c r="A324" s="40" t="s">
        <v>7</v>
      </c>
      <c r="B324" s="50" t="s">
        <v>2368</v>
      </c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</row>
    <row r="325" spans="1:13" s="36" customFormat="1" ht="18" customHeight="1" x14ac:dyDescent="0.25">
      <c r="A325" s="40" t="s">
        <v>744</v>
      </c>
      <c r="B325" s="50" t="s">
        <v>2369</v>
      </c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</row>
    <row r="326" spans="1:13" s="36" customFormat="1" ht="18" customHeight="1" x14ac:dyDescent="0.25">
      <c r="A326" s="40" t="s">
        <v>19</v>
      </c>
      <c r="B326" s="50" t="s">
        <v>2370</v>
      </c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</row>
    <row r="327" spans="1:13" s="36" customFormat="1" ht="18" customHeight="1" x14ac:dyDescent="0.25">
      <c r="A327" s="40" t="s">
        <v>12</v>
      </c>
      <c r="B327" s="50" t="s">
        <v>2371</v>
      </c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</row>
    <row r="328" spans="1:13" s="36" customFormat="1" ht="18" customHeight="1" x14ac:dyDescent="0.25">
      <c r="A328" s="40" t="s">
        <v>745</v>
      </c>
      <c r="B328" s="50" t="s">
        <v>2372</v>
      </c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</row>
    <row r="329" spans="1:13" s="36" customFormat="1" ht="18" customHeight="1" x14ac:dyDescent="0.25">
      <c r="A329" s="40" t="s">
        <v>16</v>
      </c>
      <c r="B329" s="50" t="s">
        <v>1774</v>
      </c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</row>
    <row r="330" spans="1:13" s="36" customFormat="1" ht="18" customHeight="1" x14ac:dyDescent="0.25">
      <c r="A330" s="40" t="s">
        <v>746</v>
      </c>
      <c r="B330" s="50" t="s">
        <v>1776</v>
      </c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</row>
    <row r="331" spans="1:13" s="36" customFormat="1" ht="18" customHeight="1" x14ac:dyDescent="0.25">
      <c r="A331" s="40" t="s">
        <v>4</v>
      </c>
      <c r="B331" s="50" t="s">
        <v>294</v>
      </c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</row>
    <row r="332" spans="1:13" s="36" customFormat="1" ht="18" customHeight="1" x14ac:dyDescent="0.25">
      <c r="A332" s="40" t="s">
        <v>15</v>
      </c>
      <c r="B332" s="41" t="s">
        <v>145</v>
      </c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</row>
    <row r="333" spans="1:13" s="36" customFormat="1" ht="18" customHeight="1" x14ac:dyDescent="0.25">
      <c r="A333" s="40" t="s">
        <v>20</v>
      </c>
      <c r="B333" s="41" t="s">
        <v>2373</v>
      </c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</row>
    <row r="334" spans="1:13" s="36" customFormat="1" ht="18" customHeight="1" x14ac:dyDescent="0.25">
      <c r="A334" s="40" t="s">
        <v>5</v>
      </c>
      <c r="B334" s="41" t="s">
        <v>2374</v>
      </c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</row>
    <row r="335" spans="1:13" s="36" customFormat="1" ht="18" customHeight="1" x14ac:dyDescent="0.25">
      <c r="A335" s="40" t="s">
        <v>747</v>
      </c>
      <c r="B335" s="41" t="s">
        <v>2375</v>
      </c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</row>
    <row r="336" spans="1:13" s="36" customFormat="1" ht="18" customHeight="1" x14ac:dyDescent="0.25">
      <c r="A336" s="40" t="s">
        <v>748</v>
      </c>
      <c r="B336" s="41" t="s">
        <v>1579</v>
      </c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</row>
    <row r="337" spans="1:24" s="36" customFormat="1" ht="18" customHeight="1" x14ac:dyDescent="0.25">
      <c r="A337" s="40" t="s">
        <v>9</v>
      </c>
      <c r="B337" s="41" t="s">
        <v>1053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</row>
    <row r="338" spans="1:24" s="36" customFormat="1" ht="18" customHeight="1" x14ac:dyDescent="0.25">
      <c r="A338" s="40" t="s">
        <v>10</v>
      </c>
      <c r="B338" s="41" t="s">
        <v>2376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</row>
    <row r="339" spans="1:24" s="36" customFormat="1" ht="18" customHeight="1" x14ac:dyDescent="0.25">
      <c r="A339" s="40" t="s">
        <v>749</v>
      </c>
      <c r="B339" s="41" t="s">
        <v>2377</v>
      </c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</row>
    <row r="340" spans="1:24" s="36" customFormat="1" ht="18" customHeight="1" x14ac:dyDescent="0.25">
      <c r="A340" s="40" t="s">
        <v>8</v>
      </c>
      <c r="B340" s="41" t="s">
        <v>1584</v>
      </c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</row>
    <row r="341" spans="1:24" s="36" customFormat="1" ht="18" customHeight="1" x14ac:dyDescent="0.25">
      <c r="A341" s="40" t="s">
        <v>18</v>
      </c>
      <c r="B341" s="41" t="s">
        <v>1325</v>
      </c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</row>
    <row r="342" spans="1:24" s="36" customFormat="1" ht="18" customHeight="1" x14ac:dyDescent="0.25">
      <c r="A342" s="40" t="s">
        <v>6</v>
      </c>
      <c r="B342" s="41" t="s">
        <v>2378</v>
      </c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</row>
    <row r="343" spans="1:24" s="36" customFormat="1" ht="18" customHeight="1" x14ac:dyDescent="0.25">
      <c r="A343" s="42" t="s">
        <v>13</v>
      </c>
      <c r="B343" s="43" t="s">
        <v>2379</v>
      </c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59">
        <f>COUNTA(B308:B343)</f>
        <v>36</v>
      </c>
    </row>
    <row r="344" spans="1:24" ht="19.5" customHeight="1" x14ac:dyDescent="0.25">
      <c r="A344" s="60"/>
      <c r="B344" s="61" t="s">
        <v>265</v>
      </c>
      <c r="C344" s="62"/>
      <c r="D344" s="62"/>
      <c r="E344" s="62"/>
      <c r="F344" s="62"/>
      <c r="G344" s="62"/>
      <c r="H344" s="62"/>
      <c r="I344" s="62"/>
      <c r="J344" s="482" t="s">
        <v>452</v>
      </c>
      <c r="K344" s="482"/>
      <c r="L344" s="482"/>
      <c r="M344" s="62"/>
    </row>
    <row r="345" spans="1:24" s="36" customFormat="1" ht="15.75" customHeight="1" x14ac:dyDescent="0.25">
      <c r="A345" s="64"/>
      <c r="B345" s="65" t="s">
        <v>266</v>
      </c>
      <c r="C345" s="64"/>
      <c r="D345" s="64"/>
      <c r="E345" s="64"/>
      <c r="F345" s="64"/>
      <c r="G345" s="64"/>
      <c r="H345" s="66"/>
      <c r="I345" s="66"/>
      <c r="J345" s="66"/>
      <c r="K345" s="66"/>
      <c r="L345" s="66"/>
      <c r="M345" s="66"/>
    </row>
    <row r="346" spans="1:24" s="36" customFormat="1" ht="15.75" x14ac:dyDescent="0.25">
      <c r="A346" s="64"/>
      <c r="B346" s="64"/>
      <c r="C346" s="64"/>
      <c r="D346" s="64"/>
      <c r="E346" s="64"/>
      <c r="F346" s="64"/>
      <c r="G346" s="64"/>
      <c r="H346" s="66"/>
      <c r="I346" s="66"/>
      <c r="J346" s="66"/>
      <c r="K346" s="66"/>
      <c r="L346" s="66"/>
      <c r="M346" s="66"/>
    </row>
    <row r="347" spans="1:24" ht="15" customHeight="1" x14ac:dyDescent="0.2">
      <c r="A347" s="64"/>
      <c r="B347" s="64"/>
      <c r="C347" s="64"/>
      <c r="D347" s="64"/>
      <c r="E347" s="64"/>
      <c r="F347" s="64"/>
      <c r="G347" s="64"/>
      <c r="H347" s="62"/>
      <c r="I347" s="62"/>
      <c r="J347" s="62"/>
      <c r="K347" s="62"/>
      <c r="L347" s="62"/>
      <c r="M347" s="62"/>
    </row>
    <row r="348" spans="1:24" s="36" customFormat="1" ht="15.75" x14ac:dyDescent="0.25">
      <c r="A348" s="476" t="s">
        <v>239</v>
      </c>
      <c r="B348" s="476"/>
      <c r="C348" s="476"/>
      <c r="E348" s="477" t="s">
        <v>25</v>
      </c>
      <c r="F348" s="477"/>
      <c r="G348" s="477"/>
      <c r="H348" s="477"/>
      <c r="I348" s="477"/>
      <c r="J348" s="477"/>
      <c r="K348" s="477"/>
      <c r="L348" s="477"/>
      <c r="M348" s="477"/>
    </row>
    <row r="349" spans="1:24" s="36" customFormat="1" ht="16.5" customHeight="1" x14ac:dyDescent="0.25">
      <c r="A349" s="477" t="s">
        <v>26</v>
      </c>
      <c r="B349" s="477"/>
      <c r="C349" s="477"/>
      <c r="E349" s="478" t="s">
        <v>27</v>
      </c>
      <c r="F349" s="478"/>
      <c r="G349" s="478"/>
      <c r="H349" s="478"/>
      <c r="I349" s="478"/>
      <c r="J349" s="478"/>
      <c r="K349" s="478"/>
      <c r="L349" s="478"/>
      <c r="M349" s="478"/>
    </row>
    <row r="350" spans="1:24" s="36" customFormat="1" ht="27.75" customHeight="1" x14ac:dyDescent="0.3">
      <c r="A350" s="479" t="s">
        <v>107</v>
      </c>
      <c r="B350" s="479"/>
      <c r="C350" s="479"/>
      <c r="D350" s="479"/>
      <c r="E350" s="479"/>
      <c r="F350" s="479"/>
      <c r="G350" s="479"/>
      <c r="H350" s="479"/>
      <c r="I350" s="479"/>
      <c r="J350" s="479"/>
      <c r="K350" s="479"/>
      <c r="L350" s="479"/>
      <c r="M350" s="479"/>
    </row>
    <row r="351" spans="1:24" s="36" customFormat="1" ht="15.75" customHeight="1" x14ac:dyDescent="0.25">
      <c r="A351" s="480" t="s">
        <v>1771</v>
      </c>
      <c r="B351" s="480"/>
      <c r="C351" s="480"/>
      <c r="D351" s="480"/>
      <c r="E351" s="480"/>
      <c r="F351" s="480"/>
      <c r="G351" s="480"/>
      <c r="H351" s="480"/>
      <c r="I351" s="480"/>
      <c r="J351" s="480"/>
      <c r="K351" s="480"/>
      <c r="L351" s="480"/>
      <c r="M351" s="480"/>
      <c r="Q351" s="44"/>
    </row>
    <row r="352" spans="1:24" s="37" customFormat="1" ht="28.5" customHeight="1" x14ac:dyDescent="0.2">
      <c r="A352" s="45" t="s">
        <v>766</v>
      </c>
      <c r="B352" s="45" t="s">
        <v>29</v>
      </c>
      <c r="C352" s="45" t="s">
        <v>114</v>
      </c>
      <c r="D352" s="45" t="s">
        <v>242</v>
      </c>
      <c r="E352" s="45" t="s">
        <v>113</v>
      </c>
      <c r="F352" s="45" t="s">
        <v>115</v>
      </c>
      <c r="G352" s="45" t="s">
        <v>246</v>
      </c>
      <c r="H352" s="45" t="s">
        <v>245</v>
      </c>
      <c r="I352" s="45" t="s">
        <v>248</v>
      </c>
      <c r="J352" s="45" t="s">
        <v>247</v>
      </c>
      <c r="K352" s="45"/>
      <c r="L352" s="45"/>
      <c r="M352" s="45" t="s">
        <v>249</v>
      </c>
      <c r="N352" s="37" t="s">
        <v>250</v>
      </c>
      <c r="P352" s="46"/>
      <c r="Q352" s="46"/>
      <c r="R352" s="46"/>
      <c r="S352" s="46"/>
      <c r="T352" s="46"/>
      <c r="U352" s="46"/>
      <c r="V352" s="46"/>
      <c r="W352" s="46"/>
      <c r="X352" s="47" t="s">
        <v>245</v>
      </c>
    </row>
    <row r="353" spans="1:13" s="36" customFormat="1" ht="18.95" customHeight="1" x14ac:dyDescent="0.25">
      <c r="A353" s="38" t="s">
        <v>710</v>
      </c>
      <c r="B353" s="48" t="s">
        <v>414</v>
      </c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</row>
    <row r="354" spans="1:13" s="36" customFormat="1" ht="18.95" customHeight="1" x14ac:dyDescent="0.25">
      <c r="A354" s="40" t="s">
        <v>712</v>
      </c>
      <c r="B354" s="50" t="s">
        <v>418</v>
      </c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</row>
    <row r="355" spans="1:13" s="36" customFormat="1" ht="18.95" customHeight="1" x14ac:dyDescent="0.25">
      <c r="A355" s="40" t="s">
        <v>726</v>
      </c>
      <c r="B355" s="50" t="s">
        <v>500</v>
      </c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</row>
    <row r="356" spans="1:13" s="36" customFormat="1" ht="18.95" customHeight="1" x14ac:dyDescent="0.25">
      <c r="A356" s="40" t="s">
        <v>728</v>
      </c>
      <c r="B356" s="50" t="s">
        <v>422</v>
      </c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</row>
    <row r="357" spans="1:13" s="36" customFormat="1" ht="18.95" customHeight="1" x14ac:dyDescent="0.25">
      <c r="A357" s="40" t="s">
        <v>730</v>
      </c>
      <c r="B357" s="50" t="s">
        <v>424</v>
      </c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</row>
    <row r="358" spans="1:13" s="36" customFormat="1" ht="18.95" customHeight="1" x14ac:dyDescent="0.25">
      <c r="A358" s="40" t="s">
        <v>732</v>
      </c>
      <c r="B358" s="50" t="s">
        <v>502</v>
      </c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</row>
    <row r="359" spans="1:13" s="36" customFormat="1" ht="18.95" customHeight="1" x14ac:dyDescent="0.25">
      <c r="A359" s="40" t="s">
        <v>734</v>
      </c>
      <c r="B359" s="50" t="s">
        <v>504</v>
      </c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</row>
    <row r="360" spans="1:13" s="36" customFormat="1" ht="18.95" customHeight="1" x14ac:dyDescent="0.25">
      <c r="A360" s="40" t="s">
        <v>735</v>
      </c>
      <c r="B360" s="50" t="s">
        <v>506</v>
      </c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</row>
    <row r="361" spans="1:13" s="36" customFormat="1" ht="18.95" customHeight="1" x14ac:dyDescent="0.25">
      <c r="A361" s="40" t="s">
        <v>737</v>
      </c>
      <c r="B361" s="50" t="s">
        <v>508</v>
      </c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</row>
    <row r="362" spans="1:13" s="36" customFormat="1" ht="18.95" customHeight="1" x14ac:dyDescent="0.25">
      <c r="A362" s="40" t="s">
        <v>2</v>
      </c>
      <c r="B362" s="50" t="s">
        <v>428</v>
      </c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</row>
    <row r="363" spans="1:13" s="36" customFormat="1" ht="18.95" customHeight="1" x14ac:dyDescent="0.25">
      <c r="A363" s="40" t="s">
        <v>3</v>
      </c>
      <c r="B363" s="50" t="s">
        <v>510</v>
      </c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</row>
    <row r="364" spans="1:13" s="36" customFormat="1" ht="18.95" customHeight="1" x14ac:dyDescent="0.25">
      <c r="A364" s="40" t="s">
        <v>11</v>
      </c>
      <c r="B364" s="50" t="s">
        <v>429</v>
      </c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</row>
    <row r="365" spans="1:13" s="36" customFormat="1" ht="18.95" customHeight="1" x14ac:dyDescent="0.25">
      <c r="A365" s="40" t="s">
        <v>24</v>
      </c>
      <c r="B365" s="50" t="s">
        <v>433</v>
      </c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</row>
    <row r="366" spans="1:13" s="36" customFormat="1" ht="18.95" customHeight="1" x14ac:dyDescent="0.25">
      <c r="A366" s="40" t="s">
        <v>17</v>
      </c>
      <c r="B366" s="50" t="s">
        <v>512</v>
      </c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</row>
    <row r="367" spans="1:13" s="36" customFormat="1" ht="18.95" customHeight="1" x14ac:dyDescent="0.25">
      <c r="A367" s="40" t="s">
        <v>21</v>
      </c>
      <c r="B367" s="50" t="s">
        <v>513</v>
      </c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</row>
    <row r="368" spans="1:13" s="36" customFormat="1" ht="18.95" customHeight="1" x14ac:dyDescent="0.25">
      <c r="A368" s="40" t="s">
        <v>743</v>
      </c>
      <c r="B368" s="50" t="s">
        <v>472</v>
      </c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</row>
    <row r="369" spans="1:13" s="36" customFormat="1" ht="18.95" customHeight="1" x14ac:dyDescent="0.25">
      <c r="A369" s="40" t="s">
        <v>7</v>
      </c>
      <c r="B369" s="50" t="s">
        <v>515</v>
      </c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</row>
    <row r="370" spans="1:13" s="36" customFormat="1" ht="18.95" customHeight="1" x14ac:dyDescent="0.25">
      <c r="A370" s="40" t="s">
        <v>744</v>
      </c>
      <c r="B370" s="50" t="s">
        <v>474</v>
      </c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</row>
    <row r="371" spans="1:13" s="36" customFormat="1" ht="18.95" customHeight="1" x14ac:dyDescent="0.25">
      <c r="A371" s="40" t="s">
        <v>19</v>
      </c>
      <c r="B371" s="50" t="s">
        <v>167</v>
      </c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</row>
    <row r="372" spans="1:13" s="36" customFormat="1" ht="18.95" customHeight="1" x14ac:dyDescent="0.25">
      <c r="A372" s="40" t="s">
        <v>12</v>
      </c>
      <c r="B372" s="50" t="s">
        <v>820</v>
      </c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</row>
    <row r="373" spans="1:13" s="36" customFormat="1" ht="18.95" customHeight="1" x14ac:dyDescent="0.25">
      <c r="A373" s="40" t="s">
        <v>745</v>
      </c>
      <c r="B373" s="68" t="s">
        <v>478</v>
      </c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</row>
    <row r="374" spans="1:13" s="36" customFormat="1" ht="18.95" customHeight="1" x14ac:dyDescent="0.25">
      <c r="A374" s="40" t="s">
        <v>16</v>
      </c>
      <c r="B374" s="50" t="s">
        <v>517</v>
      </c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</row>
    <row r="375" spans="1:13" s="36" customFormat="1" ht="18.95" customHeight="1" x14ac:dyDescent="0.25">
      <c r="A375" s="40" t="s">
        <v>746</v>
      </c>
      <c r="B375" s="50" t="s">
        <v>518</v>
      </c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</row>
    <row r="376" spans="1:13" s="36" customFormat="1" ht="18.95" customHeight="1" x14ac:dyDescent="0.25">
      <c r="A376" s="40" t="s">
        <v>4</v>
      </c>
      <c r="B376" s="50" t="s">
        <v>481</v>
      </c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</row>
    <row r="377" spans="1:13" s="36" customFormat="1" ht="18.95" customHeight="1" x14ac:dyDescent="0.25">
      <c r="A377" s="40" t="s">
        <v>15</v>
      </c>
      <c r="B377" s="50" t="s">
        <v>520</v>
      </c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</row>
    <row r="378" spans="1:13" s="36" customFormat="1" ht="18.95" customHeight="1" x14ac:dyDescent="0.25">
      <c r="A378" s="40" t="s">
        <v>20</v>
      </c>
      <c r="B378" s="50" t="s">
        <v>484</v>
      </c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</row>
    <row r="379" spans="1:13" s="36" customFormat="1" ht="18.95" customHeight="1" x14ac:dyDescent="0.25">
      <c r="A379" s="40" t="s">
        <v>5</v>
      </c>
      <c r="B379" s="50" t="s">
        <v>485</v>
      </c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</row>
    <row r="380" spans="1:13" s="36" customFormat="1" ht="18.95" customHeight="1" x14ac:dyDescent="0.25">
      <c r="A380" s="40" t="s">
        <v>747</v>
      </c>
      <c r="B380" s="41" t="s">
        <v>1329</v>
      </c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</row>
    <row r="381" spans="1:13" s="36" customFormat="1" ht="18.95" customHeight="1" x14ac:dyDescent="0.25">
      <c r="A381" s="40" t="s">
        <v>748</v>
      </c>
      <c r="B381" s="41" t="s">
        <v>523</v>
      </c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</row>
    <row r="382" spans="1:13" s="36" customFormat="1" ht="18.95" customHeight="1" x14ac:dyDescent="0.25">
      <c r="A382" s="40" t="s">
        <v>9</v>
      </c>
      <c r="B382" s="41" t="s">
        <v>489</v>
      </c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</row>
    <row r="383" spans="1:13" s="36" customFormat="1" ht="18.95" customHeight="1" x14ac:dyDescent="0.25">
      <c r="A383" s="40" t="s">
        <v>10</v>
      </c>
      <c r="B383" s="41" t="s">
        <v>492</v>
      </c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</row>
    <row r="384" spans="1:13" s="36" customFormat="1" ht="18.95" customHeight="1" x14ac:dyDescent="0.25">
      <c r="A384" s="40" t="s">
        <v>749</v>
      </c>
      <c r="B384" s="41" t="s">
        <v>86</v>
      </c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</row>
    <row r="385" spans="1:24" s="36" customFormat="1" ht="18.95" customHeight="1" x14ac:dyDescent="0.25">
      <c r="A385" s="42" t="s">
        <v>8</v>
      </c>
      <c r="B385" s="43" t="s">
        <v>496</v>
      </c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</row>
    <row r="386" spans="1:24" s="36" customFormat="1" ht="21.75" customHeight="1" x14ac:dyDescent="0.25">
      <c r="A386" s="64"/>
      <c r="B386" s="61" t="s">
        <v>265</v>
      </c>
      <c r="C386" s="64"/>
      <c r="D386" s="64"/>
      <c r="E386" s="64"/>
      <c r="F386" s="64"/>
      <c r="G386" s="64"/>
      <c r="H386" s="66"/>
      <c r="I386" s="66"/>
      <c r="J386" s="475" t="s">
        <v>452</v>
      </c>
      <c r="K386" s="475"/>
      <c r="L386" s="475"/>
      <c r="M386" s="66"/>
    </row>
    <row r="387" spans="1:24" s="36" customFormat="1" ht="15.75" x14ac:dyDescent="0.25">
      <c r="A387" s="64"/>
      <c r="B387" s="65" t="s">
        <v>266</v>
      </c>
      <c r="C387" s="64"/>
      <c r="D387" s="64"/>
      <c r="E387" s="64"/>
      <c r="F387" s="64"/>
      <c r="G387" s="64"/>
      <c r="H387" s="66"/>
      <c r="I387" s="66"/>
      <c r="J387" s="66"/>
      <c r="K387" s="66"/>
      <c r="L387" s="66"/>
      <c r="M387" s="66"/>
    </row>
    <row r="388" spans="1:24" s="36" customFormat="1" ht="15.75" x14ac:dyDescent="0.25">
      <c r="A388" s="64"/>
      <c r="B388" s="64"/>
      <c r="C388" s="64"/>
      <c r="D388" s="64"/>
      <c r="E388" s="64"/>
      <c r="F388" s="64"/>
      <c r="G388" s="64"/>
      <c r="H388" s="66"/>
      <c r="I388" s="66"/>
      <c r="J388" s="66"/>
      <c r="K388" s="66"/>
      <c r="L388" s="66"/>
      <c r="M388" s="66"/>
    </row>
    <row r="389" spans="1:24" ht="15" customHeight="1" x14ac:dyDescent="0.2">
      <c r="A389" s="64"/>
      <c r="B389" s="64"/>
      <c r="C389" s="64"/>
      <c r="D389" s="64"/>
      <c r="E389" s="64"/>
      <c r="F389" s="64"/>
      <c r="G389" s="64"/>
      <c r="H389" s="62"/>
      <c r="I389" s="62"/>
      <c r="J389" s="62"/>
      <c r="K389" s="62"/>
      <c r="L389" s="62"/>
      <c r="M389" s="62"/>
    </row>
    <row r="390" spans="1:24" ht="16.5" customHeight="1" x14ac:dyDescent="0.2">
      <c r="A390" s="64"/>
      <c r="B390" s="64"/>
      <c r="C390" s="64"/>
      <c r="D390" s="64"/>
      <c r="E390" s="64"/>
      <c r="F390" s="64"/>
      <c r="G390" s="64"/>
      <c r="H390" s="62"/>
      <c r="I390" s="62"/>
      <c r="J390" s="62"/>
      <c r="K390" s="62"/>
      <c r="L390" s="62"/>
      <c r="M390" s="62"/>
    </row>
    <row r="391" spans="1:24" s="36" customFormat="1" ht="15.75" x14ac:dyDescent="0.25">
      <c r="A391" s="476" t="s">
        <v>239</v>
      </c>
      <c r="B391" s="476"/>
      <c r="C391" s="476"/>
      <c r="E391" s="477" t="s">
        <v>25</v>
      </c>
      <c r="F391" s="477"/>
      <c r="G391" s="477"/>
      <c r="H391" s="477"/>
      <c r="I391" s="477"/>
      <c r="J391" s="477"/>
      <c r="K391" s="477"/>
      <c r="L391" s="477"/>
      <c r="M391" s="477"/>
    </row>
    <row r="392" spans="1:24" s="36" customFormat="1" ht="16.5" customHeight="1" x14ac:dyDescent="0.25">
      <c r="A392" s="477" t="s">
        <v>26</v>
      </c>
      <c r="B392" s="477"/>
      <c r="C392" s="477"/>
      <c r="E392" s="478" t="s">
        <v>27</v>
      </c>
      <c r="F392" s="478"/>
      <c r="G392" s="478"/>
      <c r="H392" s="478"/>
      <c r="I392" s="478"/>
      <c r="J392" s="478"/>
      <c r="K392" s="478"/>
      <c r="L392" s="478"/>
      <c r="M392" s="478"/>
    </row>
    <row r="393" spans="1:24" s="36" customFormat="1" ht="27.75" customHeight="1" x14ac:dyDescent="0.3">
      <c r="A393" s="479" t="s">
        <v>108</v>
      </c>
      <c r="B393" s="479"/>
      <c r="C393" s="479"/>
      <c r="D393" s="479"/>
      <c r="E393" s="479"/>
      <c r="F393" s="479"/>
      <c r="G393" s="479"/>
      <c r="H393" s="479"/>
      <c r="I393" s="479"/>
      <c r="J393" s="479"/>
      <c r="K393" s="479"/>
      <c r="L393" s="479"/>
      <c r="M393" s="479"/>
    </row>
    <row r="394" spans="1:24" s="36" customFormat="1" ht="15.75" customHeight="1" x14ac:dyDescent="0.25">
      <c r="A394" s="480" t="s">
        <v>1771</v>
      </c>
      <c r="B394" s="480"/>
      <c r="C394" s="480"/>
      <c r="D394" s="480"/>
      <c r="E394" s="480"/>
      <c r="F394" s="480"/>
      <c r="G394" s="480"/>
      <c r="H394" s="480"/>
      <c r="I394" s="480"/>
      <c r="J394" s="480"/>
      <c r="K394" s="480"/>
      <c r="L394" s="480"/>
      <c r="M394" s="480"/>
      <c r="Q394" s="44"/>
    </row>
    <row r="395" spans="1:24" s="37" customFormat="1" ht="28.5" customHeight="1" x14ac:dyDescent="0.2">
      <c r="A395" s="45" t="s">
        <v>766</v>
      </c>
      <c r="B395" s="45" t="s">
        <v>29</v>
      </c>
      <c r="C395" s="45" t="s">
        <v>241</v>
      </c>
      <c r="D395" s="45" t="s">
        <v>244</v>
      </c>
      <c r="E395" s="45" t="s">
        <v>242</v>
      </c>
      <c r="F395" s="45" t="s">
        <v>240</v>
      </c>
      <c r="G395" s="45" t="s">
        <v>243</v>
      </c>
      <c r="H395" s="45" t="s">
        <v>804</v>
      </c>
      <c r="I395" s="45" t="s">
        <v>246</v>
      </c>
      <c r="J395" s="45" t="s">
        <v>245</v>
      </c>
      <c r="K395" s="45" t="s">
        <v>248</v>
      </c>
      <c r="L395" s="45" t="s">
        <v>247</v>
      </c>
      <c r="M395" s="45" t="s">
        <v>249</v>
      </c>
      <c r="N395" s="37" t="s">
        <v>250</v>
      </c>
      <c r="P395" s="46"/>
      <c r="Q395" s="46"/>
      <c r="R395" s="46"/>
      <c r="S395" s="46"/>
      <c r="T395" s="46"/>
      <c r="U395" s="46"/>
      <c r="V395" s="46"/>
      <c r="W395" s="46"/>
      <c r="X395" s="47" t="s">
        <v>245</v>
      </c>
    </row>
    <row r="396" spans="1:24" s="36" customFormat="1" ht="18.95" customHeight="1" x14ac:dyDescent="0.25">
      <c r="A396" s="38" t="s">
        <v>710</v>
      </c>
      <c r="B396" s="48" t="s">
        <v>525</v>
      </c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</row>
    <row r="397" spans="1:24" s="36" customFormat="1" ht="18.95" customHeight="1" x14ac:dyDescent="0.25">
      <c r="A397" s="40" t="s">
        <v>712</v>
      </c>
      <c r="B397" s="50" t="s">
        <v>527</v>
      </c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</row>
    <row r="398" spans="1:24" s="36" customFormat="1" ht="18.95" customHeight="1" x14ac:dyDescent="0.25">
      <c r="A398" s="40" t="s">
        <v>726</v>
      </c>
      <c r="B398" s="50" t="s">
        <v>562</v>
      </c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</row>
    <row r="399" spans="1:24" s="36" customFormat="1" ht="18.95" customHeight="1" x14ac:dyDescent="0.25">
      <c r="A399" s="40" t="s">
        <v>728</v>
      </c>
      <c r="B399" s="50" t="s">
        <v>529</v>
      </c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</row>
    <row r="400" spans="1:24" s="36" customFormat="1" ht="18.95" customHeight="1" x14ac:dyDescent="0.25">
      <c r="A400" s="40" t="s">
        <v>730</v>
      </c>
      <c r="B400" s="50" t="s">
        <v>532</v>
      </c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</row>
    <row r="401" spans="1:13" s="36" customFormat="1" ht="18.95" customHeight="1" x14ac:dyDescent="0.25">
      <c r="A401" s="40" t="s">
        <v>732</v>
      </c>
      <c r="B401" s="50" t="s">
        <v>534</v>
      </c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</row>
    <row r="402" spans="1:13" s="36" customFormat="1" ht="18.95" customHeight="1" x14ac:dyDescent="0.25">
      <c r="A402" s="40" t="s">
        <v>734</v>
      </c>
      <c r="B402" s="50" t="s">
        <v>535</v>
      </c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</row>
    <row r="403" spans="1:13" s="36" customFormat="1" ht="18.95" customHeight="1" x14ac:dyDescent="0.25">
      <c r="A403" s="40" t="s">
        <v>735</v>
      </c>
      <c r="B403" s="50" t="s">
        <v>537</v>
      </c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</row>
    <row r="404" spans="1:13" s="36" customFormat="1" ht="18.95" customHeight="1" x14ac:dyDescent="0.25">
      <c r="A404" s="40" t="s">
        <v>737</v>
      </c>
      <c r="B404" s="50" t="s">
        <v>579</v>
      </c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</row>
    <row r="405" spans="1:13" s="36" customFormat="1" ht="18.95" customHeight="1" x14ac:dyDescent="0.25">
      <c r="A405" s="40" t="s">
        <v>2</v>
      </c>
      <c r="B405" s="50" t="s">
        <v>539</v>
      </c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</row>
    <row r="406" spans="1:13" s="36" customFormat="1" ht="18.95" customHeight="1" x14ac:dyDescent="0.25">
      <c r="A406" s="40" t="s">
        <v>3</v>
      </c>
      <c r="B406" s="50" t="s">
        <v>541</v>
      </c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</row>
    <row r="407" spans="1:13" s="36" customFormat="1" ht="18.95" customHeight="1" x14ac:dyDescent="0.25">
      <c r="A407" s="40" t="s">
        <v>11</v>
      </c>
      <c r="B407" s="50" t="s">
        <v>865</v>
      </c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</row>
    <row r="408" spans="1:13" s="36" customFormat="1" ht="18.95" customHeight="1" x14ac:dyDescent="0.25">
      <c r="A408" s="40" t="s">
        <v>24</v>
      </c>
      <c r="B408" s="50" t="s">
        <v>544</v>
      </c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</row>
    <row r="409" spans="1:13" s="36" customFormat="1" ht="18.95" customHeight="1" x14ac:dyDescent="0.25">
      <c r="A409" s="40" t="s">
        <v>17</v>
      </c>
      <c r="B409" s="50" t="s">
        <v>546</v>
      </c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</row>
    <row r="410" spans="1:13" s="36" customFormat="1" ht="18.95" customHeight="1" x14ac:dyDescent="0.25">
      <c r="A410" s="40" t="s">
        <v>21</v>
      </c>
      <c r="B410" s="50" t="s">
        <v>547</v>
      </c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</row>
    <row r="411" spans="1:13" s="36" customFormat="1" ht="18.95" customHeight="1" x14ac:dyDescent="0.25">
      <c r="A411" s="40" t="s">
        <v>743</v>
      </c>
      <c r="B411" s="50" t="s">
        <v>588</v>
      </c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</row>
    <row r="412" spans="1:13" s="36" customFormat="1" ht="18.95" customHeight="1" x14ac:dyDescent="0.25">
      <c r="A412" s="40" t="s">
        <v>7</v>
      </c>
      <c r="B412" s="50" t="s">
        <v>599</v>
      </c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</row>
    <row r="413" spans="1:13" s="36" customFormat="1" ht="18.95" customHeight="1" x14ac:dyDescent="0.25">
      <c r="A413" s="40" t="s">
        <v>744</v>
      </c>
      <c r="B413" s="50" t="s">
        <v>469</v>
      </c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</row>
    <row r="414" spans="1:13" s="36" customFormat="1" ht="18.95" customHeight="1" x14ac:dyDescent="0.25">
      <c r="A414" s="40" t="s">
        <v>19</v>
      </c>
      <c r="B414" s="50" t="s">
        <v>605</v>
      </c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</row>
    <row r="415" spans="1:13" s="36" customFormat="1" ht="18.95" customHeight="1" x14ac:dyDescent="0.25">
      <c r="A415" s="40" t="s">
        <v>12</v>
      </c>
      <c r="B415" s="50" t="s">
        <v>609</v>
      </c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</row>
    <row r="416" spans="1:13" s="36" customFormat="1" ht="18.95" customHeight="1" x14ac:dyDescent="0.25">
      <c r="A416" s="40" t="s">
        <v>745</v>
      </c>
      <c r="B416" s="50" t="s">
        <v>612</v>
      </c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</row>
    <row r="417" spans="1:13" s="36" customFormat="1" ht="18.95" customHeight="1" x14ac:dyDescent="0.25">
      <c r="A417" s="40" t="s">
        <v>16</v>
      </c>
      <c r="B417" s="50" t="s">
        <v>550</v>
      </c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</row>
    <row r="418" spans="1:13" s="36" customFormat="1" ht="18.95" customHeight="1" x14ac:dyDescent="0.25">
      <c r="A418" s="40" t="s">
        <v>746</v>
      </c>
      <c r="B418" s="50" t="s">
        <v>321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</row>
    <row r="419" spans="1:13" s="36" customFormat="1" ht="18.95" customHeight="1" x14ac:dyDescent="0.25">
      <c r="A419" s="40" t="s">
        <v>4</v>
      </c>
      <c r="B419" s="50" t="s">
        <v>553</v>
      </c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</row>
    <row r="420" spans="1:13" s="36" customFormat="1" ht="18.95" customHeight="1" x14ac:dyDescent="0.25">
      <c r="A420" s="40" t="s">
        <v>15</v>
      </c>
      <c r="B420" s="50" t="s">
        <v>618</v>
      </c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</row>
    <row r="421" spans="1:13" s="36" customFormat="1" ht="18.95" customHeight="1" x14ac:dyDescent="0.25">
      <c r="A421" s="40" t="s">
        <v>20</v>
      </c>
      <c r="B421" s="50" t="s">
        <v>624</v>
      </c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</row>
    <row r="422" spans="1:13" s="36" customFormat="1" ht="18.95" customHeight="1" x14ac:dyDescent="0.25">
      <c r="A422" s="40" t="s">
        <v>5</v>
      </c>
      <c r="B422" s="41" t="s">
        <v>554</v>
      </c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</row>
    <row r="423" spans="1:13" s="36" customFormat="1" ht="18.95" customHeight="1" x14ac:dyDescent="0.25">
      <c r="A423" s="40" t="s">
        <v>747</v>
      </c>
      <c r="B423" s="41" t="s">
        <v>877</v>
      </c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</row>
    <row r="424" spans="1:13" s="36" customFormat="1" ht="18.95" customHeight="1" x14ac:dyDescent="0.25">
      <c r="A424" s="40" t="s">
        <v>748</v>
      </c>
      <c r="B424" s="41" t="s">
        <v>320</v>
      </c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</row>
    <row r="425" spans="1:13" s="36" customFormat="1" ht="18.95" customHeight="1" x14ac:dyDescent="0.25">
      <c r="A425" s="40" t="s">
        <v>9</v>
      </c>
      <c r="B425" s="41" t="s">
        <v>556</v>
      </c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</row>
    <row r="426" spans="1:13" s="36" customFormat="1" ht="18.95" customHeight="1" x14ac:dyDescent="0.25">
      <c r="A426" s="40" t="s">
        <v>10</v>
      </c>
      <c r="B426" s="41" t="s">
        <v>558</v>
      </c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</row>
    <row r="427" spans="1:13" s="36" customFormat="1" ht="18.95" customHeight="1" x14ac:dyDescent="0.25">
      <c r="A427" s="40" t="s">
        <v>749</v>
      </c>
      <c r="B427" s="41" t="s">
        <v>635</v>
      </c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</row>
    <row r="428" spans="1:13" s="36" customFormat="1" ht="18.95" customHeight="1" x14ac:dyDescent="0.25">
      <c r="A428" s="40" t="s">
        <v>8</v>
      </c>
      <c r="B428" s="41" t="s">
        <v>638</v>
      </c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</row>
    <row r="429" spans="1:13" s="36" customFormat="1" ht="18.95" customHeight="1" x14ac:dyDescent="0.25">
      <c r="A429" s="42" t="s">
        <v>18</v>
      </c>
      <c r="B429" s="43" t="s">
        <v>560</v>
      </c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</row>
    <row r="430" spans="1:13" ht="19.5" customHeight="1" x14ac:dyDescent="0.25">
      <c r="A430" s="60"/>
      <c r="B430" s="61" t="s">
        <v>265</v>
      </c>
      <c r="C430" s="62"/>
      <c r="D430" s="62"/>
      <c r="E430" s="62"/>
      <c r="F430" s="62"/>
      <c r="G430" s="62"/>
      <c r="H430" s="62"/>
      <c r="I430" s="62"/>
      <c r="J430" s="475" t="s">
        <v>452</v>
      </c>
      <c r="K430" s="475"/>
      <c r="L430" s="475"/>
      <c r="M430" s="62"/>
    </row>
    <row r="431" spans="1:13" s="36" customFormat="1" ht="15.75" customHeight="1" x14ac:dyDescent="0.25">
      <c r="A431" s="64"/>
      <c r="B431" s="65" t="s">
        <v>266</v>
      </c>
      <c r="C431" s="64"/>
      <c r="D431" s="64"/>
      <c r="E431" s="64"/>
      <c r="F431" s="64"/>
      <c r="G431" s="64"/>
      <c r="H431" s="66"/>
      <c r="I431" s="66"/>
      <c r="J431" s="66"/>
      <c r="K431" s="66"/>
      <c r="L431" s="66"/>
      <c r="M431" s="66"/>
    </row>
    <row r="432" spans="1:13" s="36" customFormat="1" ht="15.75" x14ac:dyDescent="0.25">
      <c r="A432" s="64"/>
      <c r="B432" s="64"/>
      <c r="C432" s="64"/>
      <c r="D432" s="64"/>
      <c r="E432" s="64"/>
      <c r="F432" s="64"/>
      <c r="G432" s="64"/>
      <c r="H432" s="66"/>
      <c r="I432" s="66"/>
      <c r="J432" s="66"/>
      <c r="K432" s="66"/>
      <c r="L432" s="66"/>
      <c r="M432" s="66"/>
    </row>
    <row r="433" spans="1:24" ht="15" customHeight="1" x14ac:dyDescent="0.2">
      <c r="A433" s="64"/>
      <c r="B433" s="64"/>
      <c r="C433" s="64"/>
      <c r="D433" s="64"/>
      <c r="E433" s="64"/>
      <c r="F433" s="64"/>
      <c r="G433" s="64"/>
      <c r="H433" s="62"/>
      <c r="I433" s="62"/>
      <c r="J433" s="62"/>
      <c r="K433" s="62"/>
      <c r="L433" s="62"/>
      <c r="M433" s="62"/>
    </row>
    <row r="434" spans="1:24" s="36" customFormat="1" ht="15.75" x14ac:dyDescent="0.25">
      <c r="A434" s="476" t="s">
        <v>239</v>
      </c>
      <c r="B434" s="476"/>
      <c r="C434" s="476"/>
      <c r="E434" s="477" t="s">
        <v>25</v>
      </c>
      <c r="F434" s="477"/>
      <c r="G434" s="477"/>
      <c r="H434" s="477"/>
      <c r="I434" s="477"/>
      <c r="J434" s="477"/>
      <c r="K434" s="477"/>
      <c r="L434" s="477"/>
      <c r="M434" s="477"/>
    </row>
    <row r="435" spans="1:24" s="36" customFormat="1" ht="16.5" customHeight="1" x14ac:dyDescent="0.25">
      <c r="A435" s="477" t="s">
        <v>26</v>
      </c>
      <c r="B435" s="477"/>
      <c r="C435" s="477"/>
      <c r="E435" s="478" t="s">
        <v>27</v>
      </c>
      <c r="F435" s="478"/>
      <c r="G435" s="478"/>
      <c r="H435" s="478"/>
      <c r="I435" s="478"/>
      <c r="J435" s="478"/>
      <c r="K435" s="478"/>
      <c r="L435" s="478"/>
      <c r="M435" s="478"/>
    </row>
    <row r="436" spans="1:24" s="36" customFormat="1" ht="27.75" customHeight="1" x14ac:dyDescent="0.3">
      <c r="A436" s="479" t="s">
        <v>109</v>
      </c>
      <c r="B436" s="479"/>
      <c r="C436" s="479"/>
      <c r="D436" s="479"/>
      <c r="E436" s="479"/>
      <c r="F436" s="479"/>
      <c r="G436" s="479"/>
      <c r="H436" s="479"/>
      <c r="I436" s="479"/>
      <c r="J436" s="479"/>
      <c r="K436" s="479"/>
      <c r="L436" s="479"/>
      <c r="M436" s="479"/>
    </row>
    <row r="437" spans="1:24" s="36" customFormat="1" ht="15.75" customHeight="1" x14ac:dyDescent="0.25">
      <c r="A437" s="480" t="s">
        <v>1771</v>
      </c>
      <c r="B437" s="480"/>
      <c r="C437" s="480"/>
      <c r="D437" s="480"/>
      <c r="E437" s="480"/>
      <c r="F437" s="480"/>
      <c r="G437" s="480"/>
      <c r="H437" s="480"/>
      <c r="I437" s="480"/>
      <c r="J437" s="480"/>
      <c r="K437" s="480"/>
      <c r="L437" s="480"/>
      <c r="M437" s="480"/>
      <c r="Q437" s="44"/>
    </row>
    <row r="438" spans="1:24" s="37" customFormat="1" ht="28.5" customHeight="1" x14ac:dyDescent="0.2">
      <c r="A438" s="45" t="s">
        <v>766</v>
      </c>
      <c r="B438" s="45" t="s">
        <v>29</v>
      </c>
      <c r="C438" s="45" t="s">
        <v>241</v>
      </c>
      <c r="D438" s="45" t="s">
        <v>244</v>
      </c>
      <c r="E438" s="45" t="s">
        <v>242</v>
      </c>
      <c r="F438" s="45" t="s">
        <v>240</v>
      </c>
      <c r="G438" s="45" t="s">
        <v>243</v>
      </c>
      <c r="H438" s="45" t="s">
        <v>804</v>
      </c>
      <c r="I438" s="45" t="s">
        <v>246</v>
      </c>
      <c r="J438" s="45" t="s">
        <v>245</v>
      </c>
      <c r="K438" s="45" t="s">
        <v>248</v>
      </c>
      <c r="L438" s="45" t="s">
        <v>247</v>
      </c>
      <c r="M438" s="45" t="s">
        <v>249</v>
      </c>
      <c r="N438" s="37" t="s">
        <v>250</v>
      </c>
      <c r="P438" s="46"/>
      <c r="Q438" s="46"/>
      <c r="R438" s="46"/>
      <c r="S438" s="46"/>
      <c r="T438" s="46"/>
      <c r="U438" s="46"/>
      <c r="V438" s="46"/>
      <c r="W438" s="46"/>
      <c r="X438" s="47" t="s">
        <v>245</v>
      </c>
    </row>
    <row r="439" spans="1:24" s="36" customFormat="1" ht="18" customHeight="1" x14ac:dyDescent="0.25">
      <c r="A439" s="38" t="s">
        <v>710</v>
      </c>
      <c r="B439" s="48" t="s">
        <v>642</v>
      </c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</row>
    <row r="440" spans="1:24" s="36" customFormat="1" ht="18" customHeight="1" x14ac:dyDescent="0.25">
      <c r="A440" s="40" t="s">
        <v>712</v>
      </c>
      <c r="B440" s="50" t="s">
        <v>569</v>
      </c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</row>
    <row r="441" spans="1:24" s="36" customFormat="1" ht="18" customHeight="1" x14ac:dyDescent="0.25">
      <c r="A441" s="40" t="s">
        <v>726</v>
      </c>
      <c r="B441" s="50" t="s">
        <v>653</v>
      </c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</row>
    <row r="442" spans="1:24" s="36" customFormat="1" ht="18" customHeight="1" x14ac:dyDescent="0.25">
      <c r="A442" s="40" t="s">
        <v>728</v>
      </c>
      <c r="B442" s="50" t="s">
        <v>646</v>
      </c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</row>
    <row r="443" spans="1:24" s="36" customFormat="1" ht="18" customHeight="1" x14ac:dyDescent="0.25">
      <c r="A443" s="40" t="s">
        <v>730</v>
      </c>
      <c r="B443" s="50" t="s">
        <v>649</v>
      </c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</row>
    <row r="444" spans="1:24" s="36" customFormat="1" ht="18" customHeight="1" x14ac:dyDescent="0.25">
      <c r="A444" s="40" t="s">
        <v>732</v>
      </c>
      <c r="B444" s="50" t="s">
        <v>572</v>
      </c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</row>
    <row r="445" spans="1:24" s="36" customFormat="1" ht="18" customHeight="1" x14ac:dyDescent="0.25">
      <c r="A445" s="40" t="s">
        <v>734</v>
      </c>
      <c r="B445" s="50" t="s">
        <v>654</v>
      </c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</row>
    <row r="446" spans="1:24" s="36" customFormat="1" ht="18" customHeight="1" x14ac:dyDescent="0.25">
      <c r="A446" s="40" t="s">
        <v>735</v>
      </c>
      <c r="B446" s="50" t="s">
        <v>656</v>
      </c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</row>
    <row r="447" spans="1:24" s="36" customFormat="1" ht="18" customHeight="1" x14ac:dyDescent="0.25">
      <c r="A447" s="40" t="s">
        <v>737</v>
      </c>
      <c r="B447" s="50" t="s">
        <v>910</v>
      </c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</row>
    <row r="448" spans="1:24" s="36" customFormat="1" ht="18" customHeight="1" x14ac:dyDescent="0.25">
      <c r="A448" s="40" t="s">
        <v>2</v>
      </c>
      <c r="B448" s="50" t="s">
        <v>909</v>
      </c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</row>
    <row r="449" spans="1:13" s="36" customFormat="1" ht="18" customHeight="1" x14ac:dyDescent="0.25">
      <c r="A449" s="40" t="s">
        <v>3</v>
      </c>
      <c r="B449" s="50" t="s">
        <v>585</v>
      </c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</row>
    <row r="450" spans="1:13" s="36" customFormat="1" ht="18" customHeight="1" x14ac:dyDescent="0.25">
      <c r="A450" s="40" t="s">
        <v>11</v>
      </c>
      <c r="B450" s="50" t="s">
        <v>1330</v>
      </c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</row>
    <row r="451" spans="1:13" s="36" customFormat="1" ht="18" customHeight="1" x14ac:dyDescent="0.25">
      <c r="A451" s="40" t="s">
        <v>24</v>
      </c>
      <c r="B451" s="50" t="s">
        <v>663</v>
      </c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</row>
    <row r="452" spans="1:13" s="36" customFormat="1" ht="18" customHeight="1" x14ac:dyDescent="0.25">
      <c r="A452" s="40" t="s">
        <v>17</v>
      </c>
      <c r="B452" s="50" t="s">
        <v>594</v>
      </c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</row>
    <row r="453" spans="1:13" s="36" customFormat="1" ht="18" customHeight="1" x14ac:dyDescent="0.25">
      <c r="A453" s="40" t="s">
        <v>21</v>
      </c>
      <c r="B453" s="50" t="s">
        <v>913</v>
      </c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</row>
    <row r="454" spans="1:13" s="36" customFormat="1" ht="18" customHeight="1" x14ac:dyDescent="0.25">
      <c r="A454" s="40" t="s">
        <v>743</v>
      </c>
      <c r="B454" s="50" t="s">
        <v>349</v>
      </c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</row>
    <row r="455" spans="1:13" s="36" customFormat="1" ht="18" customHeight="1" x14ac:dyDescent="0.25">
      <c r="A455" s="40" t="s">
        <v>7</v>
      </c>
      <c r="B455" s="50" t="s">
        <v>665</v>
      </c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</row>
    <row r="456" spans="1:13" s="36" customFormat="1" ht="18" customHeight="1" x14ac:dyDescent="0.25">
      <c r="A456" s="40" t="s">
        <v>744</v>
      </c>
      <c r="B456" s="50" t="s">
        <v>602</v>
      </c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</row>
    <row r="457" spans="1:13" s="36" customFormat="1" ht="18" customHeight="1" x14ac:dyDescent="0.25">
      <c r="A457" s="40" t="s">
        <v>19</v>
      </c>
      <c r="B457" s="50" t="s">
        <v>667</v>
      </c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</row>
    <row r="458" spans="1:13" s="36" customFormat="1" ht="18" customHeight="1" x14ac:dyDescent="0.25">
      <c r="A458" s="40" t="s">
        <v>12</v>
      </c>
      <c r="B458" s="50" t="s">
        <v>671</v>
      </c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</row>
    <row r="459" spans="1:13" s="36" customFormat="1" ht="18" customHeight="1" x14ac:dyDescent="0.25">
      <c r="A459" s="40" t="s">
        <v>745</v>
      </c>
      <c r="B459" s="50" t="s">
        <v>607</v>
      </c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</row>
    <row r="460" spans="1:13" s="36" customFormat="1" ht="18" customHeight="1" x14ac:dyDescent="0.25">
      <c r="A460" s="40" t="s">
        <v>16</v>
      </c>
      <c r="B460" s="50" t="s">
        <v>672</v>
      </c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</row>
    <row r="461" spans="1:13" s="36" customFormat="1" ht="18" customHeight="1" x14ac:dyDescent="0.25">
      <c r="A461" s="40" t="s">
        <v>746</v>
      </c>
      <c r="B461" s="50" t="s">
        <v>615</v>
      </c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</row>
    <row r="462" spans="1:13" s="36" customFormat="1" ht="18" customHeight="1" x14ac:dyDescent="0.25">
      <c r="A462" s="40" t="s">
        <v>4</v>
      </c>
      <c r="B462" s="50" t="s">
        <v>673</v>
      </c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</row>
    <row r="463" spans="1:13" s="36" customFormat="1" ht="18" customHeight="1" x14ac:dyDescent="0.25">
      <c r="A463" s="40" t="s">
        <v>15</v>
      </c>
      <c r="B463" s="50" t="s">
        <v>621</v>
      </c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</row>
    <row r="464" spans="1:13" s="36" customFormat="1" ht="18" customHeight="1" x14ac:dyDescent="0.25">
      <c r="A464" s="40" t="s">
        <v>20</v>
      </c>
      <c r="B464" s="50" t="s">
        <v>676</v>
      </c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</row>
    <row r="465" spans="1:14" s="36" customFormat="1" ht="18" customHeight="1" x14ac:dyDescent="0.25">
      <c r="A465" s="40" t="s">
        <v>5</v>
      </c>
      <c r="B465" s="41" t="s">
        <v>674</v>
      </c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</row>
    <row r="466" spans="1:14" s="36" customFormat="1" ht="18" customHeight="1" x14ac:dyDescent="0.25">
      <c r="A466" s="40" t="s">
        <v>747</v>
      </c>
      <c r="B466" s="41" t="s">
        <v>626</v>
      </c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</row>
    <row r="467" spans="1:14" s="36" customFormat="1" ht="18" customHeight="1" x14ac:dyDescent="0.25">
      <c r="A467" s="40" t="s">
        <v>748</v>
      </c>
      <c r="B467" s="41" t="s">
        <v>677</v>
      </c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</row>
    <row r="468" spans="1:14" s="36" customFormat="1" ht="18" customHeight="1" x14ac:dyDescent="0.25">
      <c r="A468" s="40" t="s">
        <v>9</v>
      </c>
      <c r="B468" s="41" t="s">
        <v>697</v>
      </c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</row>
    <row r="469" spans="1:14" s="36" customFormat="1" ht="18" customHeight="1" x14ac:dyDescent="0.25">
      <c r="A469" s="40" t="s">
        <v>10</v>
      </c>
      <c r="B469" s="41" t="s">
        <v>679</v>
      </c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</row>
    <row r="470" spans="1:14" s="36" customFormat="1" ht="18" customHeight="1" x14ac:dyDescent="0.25">
      <c r="A470" s="40" t="s">
        <v>749</v>
      </c>
      <c r="B470" s="41" t="s">
        <v>629</v>
      </c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</row>
    <row r="471" spans="1:14" s="36" customFormat="1" ht="18" customHeight="1" x14ac:dyDescent="0.25">
      <c r="A471" s="40" t="s">
        <v>8</v>
      </c>
      <c r="B471" s="41" t="s">
        <v>681</v>
      </c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</row>
    <row r="472" spans="1:14" s="36" customFormat="1" ht="18" customHeight="1" x14ac:dyDescent="0.25">
      <c r="A472" s="40" t="s">
        <v>18</v>
      </c>
      <c r="B472" s="41" t="s">
        <v>1778</v>
      </c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</row>
    <row r="473" spans="1:14" s="36" customFormat="1" ht="18" customHeight="1" x14ac:dyDescent="0.25">
      <c r="A473" s="42" t="s">
        <v>6</v>
      </c>
      <c r="B473" s="43" t="s">
        <v>470</v>
      </c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59">
        <f>COUNTA(B439:B473)</f>
        <v>35</v>
      </c>
    </row>
    <row r="474" spans="1:14" ht="19.5" customHeight="1" x14ac:dyDescent="0.25">
      <c r="A474" s="60"/>
      <c r="B474" s="61" t="s">
        <v>265</v>
      </c>
      <c r="C474" s="62"/>
      <c r="D474" s="62"/>
      <c r="E474" s="62"/>
      <c r="F474" s="62"/>
      <c r="G474" s="62"/>
      <c r="H474" s="62"/>
      <c r="I474" s="62"/>
      <c r="J474" s="482" t="s">
        <v>452</v>
      </c>
      <c r="K474" s="482"/>
      <c r="L474" s="482"/>
      <c r="M474" s="62"/>
    </row>
    <row r="475" spans="1:14" s="36" customFormat="1" ht="15.75" customHeight="1" x14ac:dyDescent="0.25">
      <c r="A475" s="64"/>
      <c r="B475" s="65" t="s">
        <v>266</v>
      </c>
      <c r="C475" s="64"/>
      <c r="D475" s="64"/>
      <c r="E475" s="64"/>
      <c r="F475" s="64"/>
      <c r="G475" s="64"/>
      <c r="H475" s="66"/>
      <c r="I475" s="66"/>
      <c r="J475" s="66"/>
      <c r="K475" s="66"/>
      <c r="L475" s="66"/>
      <c r="M475" s="66"/>
    </row>
    <row r="476" spans="1:14" s="36" customFormat="1" ht="15.75" x14ac:dyDescent="0.25">
      <c r="A476" s="64"/>
      <c r="B476" s="64"/>
      <c r="C476" s="64"/>
      <c r="D476" s="64"/>
      <c r="E476" s="64"/>
      <c r="F476" s="64"/>
      <c r="G476" s="64"/>
      <c r="H476" s="66"/>
      <c r="I476" s="66"/>
      <c r="J476" s="66"/>
      <c r="K476" s="66"/>
      <c r="L476" s="66"/>
      <c r="M476" s="66"/>
    </row>
    <row r="477" spans="1:14" ht="15" customHeight="1" x14ac:dyDescent="0.2">
      <c r="A477" s="64"/>
      <c r="B477" s="64"/>
      <c r="C477" s="64"/>
      <c r="D477" s="64"/>
      <c r="E477" s="64"/>
      <c r="F477" s="64"/>
      <c r="G477" s="64"/>
      <c r="H477" s="62"/>
      <c r="I477" s="62"/>
      <c r="J477" s="62"/>
      <c r="K477" s="62"/>
      <c r="L477" s="62"/>
      <c r="M477" s="62"/>
    </row>
    <row r="478" spans="1:14" ht="16.5" customHeight="1" x14ac:dyDescent="0.2">
      <c r="A478" s="64"/>
      <c r="B478" s="64"/>
      <c r="C478" s="64"/>
      <c r="D478" s="64"/>
      <c r="E478" s="64"/>
      <c r="F478" s="64"/>
      <c r="G478" s="64"/>
      <c r="H478" s="62"/>
      <c r="I478" s="62"/>
      <c r="J478" s="62"/>
      <c r="K478" s="62"/>
      <c r="L478" s="62"/>
      <c r="M478" s="62"/>
    </row>
    <row r="479" spans="1:14" s="36" customFormat="1" ht="15.75" x14ac:dyDescent="0.25">
      <c r="A479" s="476" t="s">
        <v>239</v>
      </c>
      <c r="B479" s="476"/>
      <c r="C479" s="476"/>
      <c r="E479" s="477" t="s">
        <v>25</v>
      </c>
      <c r="F479" s="477"/>
      <c r="G479" s="477"/>
      <c r="H479" s="477"/>
      <c r="I479" s="477"/>
      <c r="J479" s="477"/>
      <c r="K479" s="477"/>
      <c r="L479" s="477"/>
      <c r="M479" s="477"/>
    </row>
    <row r="480" spans="1:14" s="36" customFormat="1" ht="16.5" customHeight="1" x14ac:dyDescent="0.25">
      <c r="A480" s="477" t="s">
        <v>26</v>
      </c>
      <c r="B480" s="477"/>
      <c r="C480" s="477"/>
      <c r="E480" s="478" t="s">
        <v>27</v>
      </c>
      <c r="F480" s="478"/>
      <c r="G480" s="478"/>
      <c r="H480" s="478"/>
      <c r="I480" s="478"/>
      <c r="J480" s="478"/>
      <c r="K480" s="478"/>
      <c r="L480" s="478"/>
      <c r="M480" s="478"/>
    </row>
    <row r="481" spans="1:24" s="36" customFormat="1" ht="27.75" customHeight="1" x14ac:dyDescent="0.3">
      <c r="A481" s="479" t="s">
        <v>110</v>
      </c>
      <c r="B481" s="479"/>
      <c r="C481" s="479"/>
      <c r="D481" s="479"/>
      <c r="E481" s="479"/>
      <c r="F481" s="479"/>
      <c r="G481" s="479"/>
      <c r="H481" s="479"/>
      <c r="I481" s="479"/>
      <c r="J481" s="479"/>
      <c r="K481" s="479"/>
      <c r="L481" s="479"/>
      <c r="M481" s="479"/>
    </row>
    <row r="482" spans="1:24" s="36" customFormat="1" ht="15.75" customHeight="1" x14ac:dyDescent="0.25">
      <c r="A482" s="480" t="s">
        <v>1771</v>
      </c>
      <c r="B482" s="480"/>
      <c r="C482" s="480"/>
      <c r="D482" s="480"/>
      <c r="E482" s="480"/>
      <c r="F482" s="480"/>
      <c r="G482" s="480"/>
      <c r="H482" s="480"/>
      <c r="I482" s="480"/>
      <c r="J482" s="480"/>
      <c r="K482" s="480"/>
      <c r="L482" s="480"/>
      <c r="M482" s="480"/>
      <c r="Q482" s="44"/>
    </row>
    <row r="483" spans="1:24" s="37" customFormat="1" ht="28.5" customHeight="1" x14ac:dyDescent="0.2">
      <c r="A483" s="45" t="s">
        <v>766</v>
      </c>
      <c r="B483" s="45" t="s">
        <v>29</v>
      </c>
      <c r="C483" s="45" t="s">
        <v>114</v>
      </c>
      <c r="D483" s="45" t="s">
        <v>242</v>
      </c>
      <c r="E483" s="45" t="s">
        <v>113</v>
      </c>
      <c r="F483" s="45" t="s">
        <v>115</v>
      </c>
      <c r="G483" s="45" t="s">
        <v>246</v>
      </c>
      <c r="H483" s="45" t="s">
        <v>245</v>
      </c>
      <c r="I483" s="45" t="s">
        <v>248</v>
      </c>
      <c r="J483" s="45" t="s">
        <v>247</v>
      </c>
      <c r="K483" s="45"/>
      <c r="L483" s="45"/>
      <c r="M483" s="45" t="s">
        <v>249</v>
      </c>
      <c r="N483" s="37" t="s">
        <v>250</v>
      </c>
      <c r="P483" s="46"/>
      <c r="Q483" s="46"/>
      <c r="R483" s="46"/>
      <c r="S483" s="46"/>
      <c r="T483" s="46"/>
      <c r="U483" s="46"/>
      <c r="V483" s="46"/>
      <c r="W483" s="46"/>
      <c r="X483" s="47" t="s">
        <v>245</v>
      </c>
    </row>
    <row r="484" spans="1:24" s="36" customFormat="1" ht="18.95" customHeight="1" x14ac:dyDescent="0.25">
      <c r="A484" s="38" t="s">
        <v>710</v>
      </c>
      <c r="B484" s="48" t="s">
        <v>377</v>
      </c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</row>
    <row r="485" spans="1:24" s="36" customFormat="1" ht="18.95" customHeight="1" x14ac:dyDescent="0.25">
      <c r="A485" s="40" t="s">
        <v>712</v>
      </c>
      <c r="B485" s="50" t="s">
        <v>378</v>
      </c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</row>
    <row r="486" spans="1:24" s="36" customFormat="1" ht="18.95" customHeight="1" x14ac:dyDescent="0.25">
      <c r="A486" s="40" t="s">
        <v>726</v>
      </c>
      <c r="B486" s="50" t="s">
        <v>1331</v>
      </c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</row>
    <row r="487" spans="1:24" s="36" customFormat="1" ht="18.95" customHeight="1" x14ac:dyDescent="0.25">
      <c r="A487" s="40" t="s">
        <v>728</v>
      </c>
      <c r="B487" s="50" t="s">
        <v>379</v>
      </c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</row>
    <row r="488" spans="1:24" s="36" customFormat="1" ht="18.95" customHeight="1" x14ac:dyDescent="0.25">
      <c r="A488" s="40" t="s">
        <v>730</v>
      </c>
      <c r="B488" s="50" t="s">
        <v>380</v>
      </c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</row>
    <row r="489" spans="1:24" s="36" customFormat="1" ht="18.95" customHeight="1" x14ac:dyDescent="0.25">
      <c r="A489" s="40" t="s">
        <v>732</v>
      </c>
      <c r="B489" s="50" t="s">
        <v>381</v>
      </c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</row>
    <row r="490" spans="1:24" s="36" customFormat="1" ht="18.95" customHeight="1" x14ac:dyDescent="0.25">
      <c r="A490" s="40" t="s">
        <v>734</v>
      </c>
      <c r="B490" s="50" t="s">
        <v>402</v>
      </c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</row>
    <row r="491" spans="1:24" s="36" customFormat="1" ht="18.95" customHeight="1" x14ac:dyDescent="0.25">
      <c r="A491" s="40" t="s">
        <v>735</v>
      </c>
      <c r="B491" s="50" t="s">
        <v>288</v>
      </c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</row>
    <row r="492" spans="1:24" s="36" customFormat="1" ht="18.95" customHeight="1" x14ac:dyDescent="0.25">
      <c r="A492" s="40" t="s">
        <v>737</v>
      </c>
      <c r="B492" s="50" t="s">
        <v>383</v>
      </c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</row>
    <row r="493" spans="1:24" s="36" customFormat="1" ht="18.95" customHeight="1" x14ac:dyDescent="0.25">
      <c r="A493" s="40" t="s">
        <v>2</v>
      </c>
      <c r="B493" s="50" t="s">
        <v>384</v>
      </c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</row>
    <row r="494" spans="1:24" s="36" customFormat="1" ht="18.95" customHeight="1" x14ac:dyDescent="0.25">
      <c r="A494" s="40" t="s">
        <v>3</v>
      </c>
      <c r="B494" s="50" t="s">
        <v>385</v>
      </c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</row>
    <row r="495" spans="1:24" s="36" customFormat="1" ht="18.95" customHeight="1" x14ac:dyDescent="0.25">
      <c r="A495" s="40" t="s">
        <v>11</v>
      </c>
      <c r="B495" s="50" t="s">
        <v>386</v>
      </c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</row>
    <row r="496" spans="1:24" s="36" customFormat="1" ht="18.95" customHeight="1" x14ac:dyDescent="0.25">
      <c r="A496" s="40" t="s">
        <v>24</v>
      </c>
      <c r="B496" s="50" t="s">
        <v>289</v>
      </c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</row>
    <row r="497" spans="1:13" s="36" customFormat="1" ht="18.95" customHeight="1" x14ac:dyDescent="0.25">
      <c r="A497" s="40" t="s">
        <v>17</v>
      </c>
      <c r="B497" s="50" t="s">
        <v>388</v>
      </c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s="36" customFormat="1" ht="18.95" customHeight="1" x14ac:dyDescent="0.25">
      <c r="A498" s="40" t="s">
        <v>21</v>
      </c>
      <c r="B498" s="50" t="s">
        <v>390</v>
      </c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</row>
    <row r="499" spans="1:13" s="36" customFormat="1" ht="18.95" customHeight="1" x14ac:dyDescent="0.25">
      <c r="A499" s="40" t="s">
        <v>743</v>
      </c>
      <c r="B499" s="50" t="s">
        <v>291</v>
      </c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</row>
    <row r="500" spans="1:13" s="36" customFormat="1" ht="18.95" customHeight="1" x14ac:dyDescent="0.25">
      <c r="A500" s="40" t="s">
        <v>7</v>
      </c>
      <c r="B500" s="50" t="s">
        <v>293</v>
      </c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</row>
    <row r="501" spans="1:13" s="36" customFormat="1" ht="18.95" customHeight="1" x14ac:dyDescent="0.25">
      <c r="A501" s="40" t="s">
        <v>744</v>
      </c>
      <c r="B501" s="50" t="s">
        <v>391</v>
      </c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</row>
    <row r="502" spans="1:13" s="36" customFormat="1" ht="18.95" customHeight="1" x14ac:dyDescent="0.25">
      <c r="A502" s="40" t="s">
        <v>19</v>
      </c>
      <c r="B502" s="50" t="s">
        <v>294</v>
      </c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</row>
    <row r="503" spans="1:13" s="36" customFormat="1" ht="18.95" customHeight="1" x14ac:dyDescent="0.25">
      <c r="A503" s="40" t="s">
        <v>12</v>
      </c>
      <c r="B503" s="50" t="s">
        <v>1332</v>
      </c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</row>
    <row r="504" spans="1:13" s="36" customFormat="1" ht="18.95" customHeight="1" x14ac:dyDescent="0.25">
      <c r="A504" s="40" t="s">
        <v>745</v>
      </c>
      <c r="B504" s="50" t="s">
        <v>394</v>
      </c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</row>
    <row r="505" spans="1:13" s="36" customFormat="1" ht="18.95" customHeight="1" x14ac:dyDescent="0.25">
      <c r="A505" s="40" t="s">
        <v>16</v>
      </c>
      <c r="B505" s="50" t="s">
        <v>47</v>
      </c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</row>
    <row r="506" spans="1:13" s="36" customFormat="1" ht="18.95" customHeight="1" x14ac:dyDescent="0.25">
      <c r="A506" s="40" t="s">
        <v>746</v>
      </c>
      <c r="B506" s="50" t="s">
        <v>1333</v>
      </c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</row>
    <row r="507" spans="1:13" s="36" customFormat="1" ht="18.95" customHeight="1" x14ac:dyDescent="0.25">
      <c r="A507" s="40" t="s">
        <v>4</v>
      </c>
      <c r="B507" s="41" t="s">
        <v>395</v>
      </c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</row>
    <row r="508" spans="1:13" s="36" customFormat="1" ht="18.95" customHeight="1" x14ac:dyDescent="0.25">
      <c r="A508" s="40" t="s">
        <v>15</v>
      </c>
      <c r="B508" s="41" t="s">
        <v>125</v>
      </c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</row>
    <row r="509" spans="1:13" s="36" customFormat="1" ht="18.95" customHeight="1" x14ac:dyDescent="0.25">
      <c r="A509" s="40" t="s">
        <v>20</v>
      </c>
      <c r="B509" s="41" t="s">
        <v>396</v>
      </c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</row>
    <row r="510" spans="1:13" s="36" customFormat="1" ht="18.95" customHeight="1" x14ac:dyDescent="0.25">
      <c r="A510" s="40" t="s">
        <v>5</v>
      </c>
      <c r="B510" s="41" t="s">
        <v>126</v>
      </c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</row>
    <row r="511" spans="1:13" s="36" customFormat="1" ht="18.95" customHeight="1" x14ac:dyDescent="0.25">
      <c r="A511" s="40" t="s">
        <v>747</v>
      </c>
      <c r="B511" s="41" t="s">
        <v>127</v>
      </c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</row>
    <row r="512" spans="1:13" s="36" customFormat="1" ht="18.95" customHeight="1" x14ac:dyDescent="0.25">
      <c r="A512" s="40" t="s">
        <v>748</v>
      </c>
      <c r="B512" s="41" t="s">
        <v>397</v>
      </c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</row>
    <row r="513" spans="1:24" s="36" customFormat="1" ht="18.95" customHeight="1" x14ac:dyDescent="0.25">
      <c r="A513" s="40" t="s">
        <v>9</v>
      </c>
      <c r="B513" s="41" t="s">
        <v>130</v>
      </c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</row>
    <row r="514" spans="1:24" s="36" customFormat="1" ht="18.95" customHeight="1" x14ac:dyDescent="0.25">
      <c r="A514" s="40" t="s">
        <v>10</v>
      </c>
      <c r="B514" s="41" t="s">
        <v>398</v>
      </c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</row>
    <row r="515" spans="1:24" s="36" customFormat="1" ht="18.95" customHeight="1" x14ac:dyDescent="0.25">
      <c r="A515" s="40" t="s">
        <v>749</v>
      </c>
      <c r="B515" s="204" t="s">
        <v>131</v>
      </c>
      <c r="C515" s="204"/>
      <c r="D515" s="204"/>
      <c r="E515" s="204"/>
      <c r="F515" s="204"/>
      <c r="G515" s="204"/>
      <c r="H515" s="204"/>
      <c r="I515" s="204"/>
      <c r="J515" s="204"/>
      <c r="K515" s="204"/>
      <c r="L515" s="204"/>
      <c r="M515" s="204"/>
    </row>
    <row r="516" spans="1:24" s="36" customFormat="1" ht="18.95" customHeight="1" x14ac:dyDescent="0.25">
      <c r="A516" s="42" t="s">
        <v>8</v>
      </c>
      <c r="B516" s="43" t="s">
        <v>399</v>
      </c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59">
        <f>COUNTA(B484:B516)</f>
        <v>33</v>
      </c>
    </row>
    <row r="517" spans="1:24" ht="19.5" customHeight="1" x14ac:dyDescent="0.25">
      <c r="A517" s="60"/>
      <c r="B517" s="61" t="s">
        <v>265</v>
      </c>
      <c r="C517" s="62"/>
      <c r="D517" s="62"/>
      <c r="E517" s="62"/>
      <c r="F517" s="62"/>
      <c r="G517" s="62"/>
      <c r="H517" s="62"/>
      <c r="I517" s="62"/>
      <c r="J517" s="482" t="s">
        <v>452</v>
      </c>
      <c r="K517" s="482"/>
      <c r="L517" s="482"/>
      <c r="M517" s="62"/>
    </row>
    <row r="518" spans="1:24" s="36" customFormat="1" ht="15.75" customHeight="1" x14ac:dyDescent="0.25">
      <c r="A518" s="64"/>
      <c r="B518" s="65" t="s">
        <v>266</v>
      </c>
      <c r="C518" s="64"/>
      <c r="D518" s="64"/>
      <c r="E518" s="64"/>
      <c r="F518" s="64"/>
      <c r="G518" s="64"/>
      <c r="H518" s="66"/>
      <c r="I518" s="66"/>
      <c r="J518" s="66"/>
      <c r="K518" s="66"/>
      <c r="L518" s="66"/>
      <c r="M518" s="66"/>
    </row>
    <row r="519" spans="1:24" s="36" customFormat="1" ht="15.75" x14ac:dyDescent="0.25">
      <c r="A519" s="64"/>
      <c r="B519" s="64"/>
      <c r="C519" s="64"/>
      <c r="D519" s="64"/>
      <c r="E519" s="64"/>
      <c r="F519" s="64"/>
      <c r="G519" s="64"/>
      <c r="H519" s="66"/>
      <c r="I519" s="66"/>
      <c r="J519" s="66"/>
      <c r="K519" s="66"/>
      <c r="L519" s="66"/>
      <c r="M519" s="66"/>
    </row>
    <row r="520" spans="1:24" ht="15" customHeight="1" x14ac:dyDescent="0.2">
      <c r="A520" s="64"/>
      <c r="B520" s="64"/>
      <c r="C520" s="64"/>
      <c r="D520" s="64"/>
      <c r="E520" s="64"/>
      <c r="F520" s="64"/>
      <c r="G520" s="64"/>
      <c r="H520" s="62"/>
      <c r="I520" s="62"/>
      <c r="J520" s="62"/>
      <c r="K520" s="62"/>
      <c r="L520" s="62"/>
      <c r="M520" s="62"/>
    </row>
    <row r="521" spans="1:24" ht="16.5" customHeight="1" x14ac:dyDescent="0.2">
      <c r="A521" s="64"/>
      <c r="B521" s="64"/>
      <c r="C521" s="64"/>
      <c r="D521" s="64"/>
      <c r="E521" s="64"/>
      <c r="F521" s="64"/>
      <c r="G521" s="64"/>
      <c r="H521" s="62"/>
      <c r="I521" s="62"/>
      <c r="J521" s="62"/>
      <c r="K521" s="62"/>
      <c r="L521" s="62"/>
      <c r="M521" s="62"/>
    </row>
    <row r="522" spans="1:24" s="36" customFormat="1" ht="15.75" x14ac:dyDescent="0.25">
      <c r="A522" s="476" t="s">
        <v>239</v>
      </c>
      <c r="B522" s="476"/>
      <c r="C522" s="476"/>
      <c r="E522" s="477" t="s">
        <v>25</v>
      </c>
      <c r="F522" s="477"/>
      <c r="G522" s="477"/>
      <c r="H522" s="477"/>
      <c r="I522" s="477"/>
      <c r="J522" s="477"/>
      <c r="K522" s="477"/>
      <c r="L522" s="477"/>
      <c r="M522" s="477"/>
    </row>
    <row r="523" spans="1:24" s="36" customFormat="1" ht="16.5" customHeight="1" x14ac:dyDescent="0.25">
      <c r="A523" s="477" t="s">
        <v>26</v>
      </c>
      <c r="B523" s="477"/>
      <c r="C523" s="477"/>
      <c r="E523" s="478" t="s">
        <v>27</v>
      </c>
      <c r="F523" s="478"/>
      <c r="G523" s="478"/>
      <c r="H523" s="478"/>
      <c r="I523" s="478"/>
      <c r="J523" s="478"/>
      <c r="K523" s="478"/>
      <c r="L523" s="478"/>
      <c r="M523" s="478"/>
    </row>
    <row r="524" spans="1:24" s="36" customFormat="1" ht="27.75" customHeight="1" x14ac:dyDescent="0.3">
      <c r="A524" s="479" t="s">
        <v>111</v>
      </c>
      <c r="B524" s="479"/>
      <c r="C524" s="479"/>
      <c r="D524" s="479"/>
      <c r="E524" s="479"/>
      <c r="F524" s="479"/>
      <c r="G524" s="479"/>
      <c r="H524" s="479"/>
      <c r="I524" s="479"/>
      <c r="J524" s="479"/>
      <c r="K524" s="479"/>
      <c r="L524" s="479"/>
      <c r="M524" s="479"/>
    </row>
    <row r="525" spans="1:24" s="36" customFormat="1" ht="15.75" customHeight="1" x14ac:dyDescent="0.25">
      <c r="A525" s="480" t="s">
        <v>1771</v>
      </c>
      <c r="B525" s="480"/>
      <c r="C525" s="480"/>
      <c r="D525" s="480"/>
      <c r="E525" s="480"/>
      <c r="F525" s="480"/>
      <c r="G525" s="480"/>
      <c r="H525" s="480"/>
      <c r="I525" s="480"/>
      <c r="J525" s="480"/>
      <c r="K525" s="480"/>
      <c r="L525" s="480"/>
      <c r="M525" s="480"/>
      <c r="Q525" s="44"/>
    </row>
    <row r="526" spans="1:24" s="37" customFormat="1" ht="28.5" customHeight="1" x14ac:dyDescent="0.2">
      <c r="A526" s="45" t="s">
        <v>766</v>
      </c>
      <c r="B526" s="45" t="s">
        <v>29</v>
      </c>
      <c r="C526" s="45" t="s">
        <v>241</v>
      </c>
      <c r="D526" s="45" t="s">
        <v>244</v>
      </c>
      <c r="E526" s="45" t="s">
        <v>242</v>
      </c>
      <c r="F526" s="45" t="s">
        <v>240</v>
      </c>
      <c r="G526" s="45" t="s">
        <v>243</v>
      </c>
      <c r="H526" s="45" t="s">
        <v>804</v>
      </c>
      <c r="I526" s="45" t="s">
        <v>246</v>
      </c>
      <c r="J526" s="45" t="s">
        <v>245</v>
      </c>
      <c r="K526" s="45" t="s">
        <v>248</v>
      </c>
      <c r="L526" s="45" t="s">
        <v>247</v>
      </c>
      <c r="M526" s="45" t="s">
        <v>249</v>
      </c>
      <c r="N526" s="37" t="s">
        <v>250</v>
      </c>
      <c r="P526" s="46"/>
      <c r="Q526" s="46"/>
      <c r="R526" s="46"/>
      <c r="S526" s="46"/>
      <c r="T526" s="46"/>
      <c r="U526" s="46"/>
      <c r="V526" s="46"/>
      <c r="W526" s="46"/>
      <c r="X526" s="47" t="s">
        <v>245</v>
      </c>
    </row>
    <row r="527" spans="1:24" s="36" customFormat="1" ht="17.100000000000001" customHeight="1" x14ac:dyDescent="0.25">
      <c r="A527" s="38" t="s">
        <v>710</v>
      </c>
      <c r="B527" s="48" t="s">
        <v>298</v>
      </c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</row>
    <row r="528" spans="1:24" s="36" customFormat="1" ht="17.100000000000001" customHeight="1" x14ac:dyDescent="0.25">
      <c r="A528" s="40" t="s">
        <v>712</v>
      </c>
      <c r="B528" s="50" t="s">
        <v>137</v>
      </c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</row>
    <row r="529" spans="1:13" s="36" customFormat="1" ht="17.100000000000001" customHeight="1" x14ac:dyDescent="0.25">
      <c r="A529" s="40" t="s">
        <v>726</v>
      </c>
      <c r="B529" s="50" t="s">
        <v>140</v>
      </c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</row>
    <row r="530" spans="1:13" s="36" customFormat="1" ht="17.100000000000001" customHeight="1" x14ac:dyDescent="0.25">
      <c r="A530" s="40" t="s">
        <v>728</v>
      </c>
      <c r="B530" s="50" t="s">
        <v>141</v>
      </c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</row>
    <row r="531" spans="1:13" s="36" customFormat="1" ht="17.100000000000001" customHeight="1" x14ac:dyDescent="0.25">
      <c r="A531" s="40" t="s">
        <v>730</v>
      </c>
      <c r="B531" s="50" t="s">
        <v>142</v>
      </c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</row>
    <row r="532" spans="1:13" s="36" customFormat="1" ht="17.100000000000001" customHeight="1" x14ac:dyDescent="0.25">
      <c r="A532" s="40" t="s">
        <v>732</v>
      </c>
      <c r="B532" s="50" t="s">
        <v>1780</v>
      </c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</row>
    <row r="533" spans="1:13" s="36" customFormat="1" ht="17.100000000000001" customHeight="1" x14ac:dyDescent="0.25">
      <c r="A533" s="40" t="s">
        <v>734</v>
      </c>
      <c r="B533" s="50" t="s">
        <v>144</v>
      </c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</row>
    <row r="534" spans="1:13" s="36" customFormat="1" ht="17.100000000000001" customHeight="1" x14ac:dyDescent="0.25">
      <c r="A534" s="40" t="s">
        <v>735</v>
      </c>
      <c r="B534" s="50" t="s">
        <v>146</v>
      </c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</row>
    <row r="535" spans="1:13" s="36" customFormat="1" ht="17.100000000000001" customHeight="1" x14ac:dyDescent="0.25">
      <c r="A535" s="40" t="s">
        <v>737</v>
      </c>
      <c r="B535" s="50" t="s">
        <v>147</v>
      </c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</row>
    <row r="536" spans="1:13" s="36" customFormat="1" ht="17.100000000000001" customHeight="1" x14ac:dyDescent="0.25">
      <c r="A536" s="40" t="s">
        <v>2</v>
      </c>
      <c r="B536" s="50" t="s">
        <v>148</v>
      </c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</row>
    <row r="537" spans="1:13" s="36" customFormat="1" ht="17.100000000000001" customHeight="1" x14ac:dyDescent="0.25">
      <c r="A537" s="40" t="s">
        <v>3</v>
      </c>
      <c r="B537" s="50" t="s">
        <v>149</v>
      </c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</row>
    <row r="538" spans="1:13" s="36" customFormat="1" ht="17.100000000000001" customHeight="1" x14ac:dyDescent="0.25">
      <c r="A538" s="40" t="s">
        <v>11</v>
      </c>
      <c r="B538" s="50" t="s">
        <v>151</v>
      </c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</row>
    <row r="539" spans="1:13" s="36" customFormat="1" ht="17.100000000000001" customHeight="1" x14ac:dyDescent="0.25">
      <c r="A539" s="40" t="s">
        <v>24</v>
      </c>
      <c r="B539" s="50" t="s">
        <v>686</v>
      </c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</row>
    <row r="540" spans="1:13" s="36" customFormat="1" ht="17.100000000000001" customHeight="1" x14ac:dyDescent="0.25">
      <c r="A540" s="40" t="s">
        <v>17</v>
      </c>
      <c r="B540" s="50" t="s">
        <v>299</v>
      </c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</row>
    <row r="541" spans="1:13" s="36" customFormat="1" ht="17.100000000000001" customHeight="1" x14ac:dyDescent="0.25">
      <c r="A541" s="40" t="s">
        <v>21</v>
      </c>
      <c r="B541" s="50" t="s">
        <v>152</v>
      </c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</row>
    <row r="542" spans="1:13" s="36" customFormat="1" ht="17.100000000000001" customHeight="1" x14ac:dyDescent="0.25">
      <c r="A542" s="40" t="s">
        <v>743</v>
      </c>
      <c r="B542" s="50" t="s">
        <v>153</v>
      </c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</row>
    <row r="543" spans="1:13" s="36" customFormat="1" ht="17.100000000000001" customHeight="1" x14ac:dyDescent="0.25">
      <c r="A543" s="40" t="s">
        <v>7</v>
      </c>
      <c r="B543" s="50" t="s">
        <v>154</v>
      </c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</row>
    <row r="544" spans="1:13" s="36" customFormat="1" ht="17.100000000000001" customHeight="1" x14ac:dyDescent="0.25">
      <c r="A544" s="40" t="s">
        <v>744</v>
      </c>
      <c r="B544" s="50" t="s">
        <v>156</v>
      </c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</row>
    <row r="545" spans="1:13" s="36" customFormat="1" ht="17.100000000000001" customHeight="1" x14ac:dyDescent="0.25">
      <c r="A545" s="40" t="s">
        <v>19</v>
      </c>
      <c r="B545" s="50" t="s">
        <v>158</v>
      </c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</row>
    <row r="546" spans="1:13" s="36" customFormat="1" ht="17.100000000000001" customHeight="1" x14ac:dyDescent="0.25">
      <c r="A546" s="40" t="s">
        <v>12</v>
      </c>
      <c r="B546" s="50" t="s">
        <v>203</v>
      </c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</row>
    <row r="547" spans="1:13" s="36" customFormat="1" ht="17.100000000000001" customHeight="1" x14ac:dyDescent="0.25">
      <c r="A547" s="40" t="s">
        <v>745</v>
      </c>
      <c r="B547" s="50" t="s">
        <v>161</v>
      </c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</row>
    <row r="548" spans="1:13" s="36" customFormat="1" ht="17.100000000000001" customHeight="1" x14ac:dyDescent="0.25">
      <c r="A548" s="40" t="s">
        <v>16</v>
      </c>
      <c r="B548" s="50" t="s">
        <v>164</v>
      </c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</row>
    <row r="549" spans="1:13" s="36" customFormat="1" ht="17.100000000000001" customHeight="1" x14ac:dyDescent="0.25">
      <c r="A549" s="40" t="s">
        <v>746</v>
      </c>
      <c r="B549" s="50" t="s">
        <v>1781</v>
      </c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</row>
    <row r="550" spans="1:13" s="36" customFormat="1" ht="17.100000000000001" customHeight="1" x14ac:dyDescent="0.25">
      <c r="A550" s="40" t="s">
        <v>4</v>
      </c>
      <c r="B550" s="50" t="s">
        <v>318</v>
      </c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</row>
    <row r="551" spans="1:13" s="36" customFormat="1" ht="17.100000000000001" customHeight="1" x14ac:dyDescent="0.25">
      <c r="A551" s="40" t="s">
        <v>15</v>
      </c>
      <c r="B551" s="50" t="s">
        <v>168</v>
      </c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</row>
    <row r="552" spans="1:13" s="36" customFormat="1" ht="17.100000000000001" customHeight="1" x14ac:dyDescent="0.25">
      <c r="A552" s="40" t="s">
        <v>20</v>
      </c>
      <c r="B552" s="50" t="s">
        <v>319</v>
      </c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</row>
    <row r="553" spans="1:13" s="36" customFormat="1" ht="17.100000000000001" customHeight="1" x14ac:dyDescent="0.25">
      <c r="A553" s="40" t="s">
        <v>5</v>
      </c>
      <c r="B553" s="50" t="s">
        <v>169</v>
      </c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</row>
    <row r="554" spans="1:13" s="36" customFormat="1" ht="17.100000000000001" customHeight="1" x14ac:dyDescent="0.25">
      <c r="A554" s="40" t="s">
        <v>747</v>
      </c>
      <c r="B554" s="50" t="s">
        <v>688</v>
      </c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</row>
    <row r="555" spans="1:13" s="36" customFormat="1" ht="17.100000000000001" customHeight="1" x14ac:dyDescent="0.25">
      <c r="A555" s="40" t="s">
        <v>748</v>
      </c>
      <c r="B555" s="50" t="s">
        <v>323</v>
      </c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</row>
    <row r="556" spans="1:13" s="36" customFormat="1" ht="17.100000000000001" customHeight="1" x14ac:dyDescent="0.25">
      <c r="A556" s="40" t="s">
        <v>9</v>
      </c>
      <c r="B556" s="50" t="s">
        <v>172</v>
      </c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</row>
    <row r="557" spans="1:13" s="36" customFormat="1" ht="17.100000000000001" customHeight="1" x14ac:dyDescent="0.25">
      <c r="A557" s="40" t="s">
        <v>10</v>
      </c>
      <c r="B557" s="50" t="s">
        <v>324</v>
      </c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s="36" customFormat="1" ht="17.100000000000001" customHeight="1" x14ac:dyDescent="0.25">
      <c r="A558" s="40" t="s">
        <v>749</v>
      </c>
      <c r="B558" s="50" t="s">
        <v>173</v>
      </c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</row>
    <row r="559" spans="1:13" s="36" customFormat="1" ht="17.100000000000001" customHeight="1" x14ac:dyDescent="0.25">
      <c r="A559" s="40" t="s">
        <v>8</v>
      </c>
      <c r="B559" s="50" t="s">
        <v>174</v>
      </c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</row>
    <row r="560" spans="1:13" s="36" customFormat="1" ht="17.100000000000001" customHeight="1" x14ac:dyDescent="0.25">
      <c r="A560" s="40" t="s">
        <v>18</v>
      </c>
      <c r="B560" s="50" t="s">
        <v>327</v>
      </c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</row>
    <row r="561" spans="1:24" s="36" customFormat="1" ht="17.100000000000001" customHeight="1" x14ac:dyDescent="0.25">
      <c r="A561" s="40" t="s">
        <v>6</v>
      </c>
      <c r="B561" s="50" t="s">
        <v>175</v>
      </c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</row>
    <row r="562" spans="1:24" s="36" customFormat="1" ht="17.100000000000001" customHeight="1" x14ac:dyDescent="0.25">
      <c r="A562" s="40" t="s">
        <v>13</v>
      </c>
      <c r="B562" s="50" t="s">
        <v>177</v>
      </c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</row>
    <row r="563" spans="1:24" s="36" customFormat="1" ht="17.100000000000001" customHeight="1" x14ac:dyDescent="0.25">
      <c r="A563" s="40" t="s">
        <v>14</v>
      </c>
      <c r="B563" s="41" t="s">
        <v>178</v>
      </c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</row>
    <row r="564" spans="1:24" s="36" customFormat="1" ht="17.100000000000001" customHeight="1" x14ac:dyDescent="0.25">
      <c r="A564" s="40" t="s">
        <v>376</v>
      </c>
      <c r="B564" s="41" t="s">
        <v>302</v>
      </c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</row>
    <row r="565" spans="1:24" s="36" customFormat="1" ht="17.100000000000001" customHeight="1" x14ac:dyDescent="0.25">
      <c r="A565" s="42" t="s">
        <v>698</v>
      </c>
      <c r="B565" s="43" t="s">
        <v>181</v>
      </c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59">
        <f>COUNTA(B527:B565)</f>
        <v>39</v>
      </c>
    </row>
    <row r="566" spans="1:24" ht="19.5" customHeight="1" x14ac:dyDescent="0.25">
      <c r="A566" s="60"/>
      <c r="B566" s="61" t="s">
        <v>265</v>
      </c>
      <c r="C566" s="62"/>
      <c r="D566" s="62"/>
      <c r="E566" s="62"/>
      <c r="F566" s="62"/>
      <c r="G566" s="62"/>
      <c r="H566" s="62"/>
      <c r="I566" s="62"/>
      <c r="J566" s="482" t="s">
        <v>452</v>
      </c>
      <c r="K566" s="482"/>
      <c r="L566" s="482"/>
      <c r="M566" s="62"/>
    </row>
    <row r="567" spans="1:24" s="36" customFormat="1" ht="15.75" customHeight="1" x14ac:dyDescent="0.25">
      <c r="A567" s="64"/>
      <c r="B567" s="65" t="s">
        <v>266</v>
      </c>
      <c r="C567" s="64"/>
      <c r="D567" s="64"/>
      <c r="E567" s="64"/>
      <c r="F567" s="64"/>
      <c r="G567" s="64"/>
      <c r="H567" s="66"/>
      <c r="I567" s="66"/>
      <c r="J567" s="66"/>
      <c r="K567" s="66"/>
      <c r="L567" s="66"/>
      <c r="M567" s="66"/>
    </row>
    <row r="568" spans="1:24" s="36" customFormat="1" ht="15.75" x14ac:dyDescent="0.25">
      <c r="A568" s="64"/>
      <c r="B568" s="64"/>
      <c r="C568" s="64"/>
      <c r="D568" s="64"/>
      <c r="E568" s="64"/>
      <c r="F568" s="64"/>
      <c r="G568" s="64"/>
      <c r="H568" s="66"/>
      <c r="I568" s="66"/>
      <c r="J568" s="66"/>
      <c r="K568" s="66"/>
      <c r="L568" s="66"/>
      <c r="M568" s="66"/>
    </row>
    <row r="569" spans="1:24" s="36" customFormat="1" ht="15.75" x14ac:dyDescent="0.25">
      <c r="A569" s="476" t="s">
        <v>239</v>
      </c>
      <c r="B569" s="476"/>
      <c r="C569" s="476"/>
      <c r="E569" s="477" t="s">
        <v>25</v>
      </c>
      <c r="F569" s="477"/>
      <c r="G569" s="477"/>
      <c r="H569" s="477"/>
      <c r="I569" s="477"/>
      <c r="J569" s="477"/>
      <c r="K569" s="477"/>
      <c r="L569" s="477"/>
      <c r="M569" s="477"/>
    </row>
    <row r="570" spans="1:24" s="36" customFormat="1" ht="16.5" customHeight="1" x14ac:dyDescent="0.25">
      <c r="A570" s="477" t="s">
        <v>26</v>
      </c>
      <c r="B570" s="477"/>
      <c r="C570" s="477"/>
      <c r="E570" s="478" t="s">
        <v>27</v>
      </c>
      <c r="F570" s="478"/>
      <c r="G570" s="478"/>
      <c r="H570" s="478"/>
      <c r="I570" s="478"/>
      <c r="J570" s="478"/>
      <c r="K570" s="478"/>
      <c r="L570" s="478"/>
      <c r="M570" s="478"/>
    </row>
    <row r="571" spans="1:24" s="36" customFormat="1" ht="27.75" customHeight="1" x14ac:dyDescent="0.3">
      <c r="A571" s="479" t="s">
        <v>112</v>
      </c>
      <c r="B571" s="479"/>
      <c r="C571" s="479"/>
      <c r="D571" s="479"/>
      <c r="E571" s="479"/>
      <c r="F571" s="479"/>
      <c r="G571" s="479"/>
      <c r="H571" s="479"/>
      <c r="I571" s="479"/>
      <c r="J571" s="479"/>
      <c r="K571" s="479"/>
      <c r="L571" s="479"/>
      <c r="M571" s="479"/>
    </row>
    <row r="572" spans="1:24" s="36" customFormat="1" ht="15.75" customHeight="1" x14ac:dyDescent="0.25">
      <c r="A572" s="480" t="s">
        <v>1771</v>
      </c>
      <c r="B572" s="480"/>
      <c r="C572" s="480"/>
      <c r="D572" s="480"/>
      <c r="E572" s="480"/>
      <c r="F572" s="480"/>
      <c r="G572" s="480"/>
      <c r="H572" s="480"/>
      <c r="I572" s="480"/>
      <c r="J572" s="480"/>
      <c r="K572" s="480"/>
      <c r="L572" s="480"/>
      <c r="M572" s="480"/>
      <c r="Q572" s="44"/>
    </row>
    <row r="573" spans="1:24" s="37" customFormat="1" ht="28.5" customHeight="1" x14ac:dyDescent="0.2">
      <c r="A573" s="45" t="s">
        <v>766</v>
      </c>
      <c r="B573" s="45" t="s">
        <v>29</v>
      </c>
      <c r="C573" s="45" t="s">
        <v>241</v>
      </c>
      <c r="D573" s="45" t="s">
        <v>244</v>
      </c>
      <c r="E573" s="45" t="s">
        <v>242</v>
      </c>
      <c r="F573" s="45" t="s">
        <v>240</v>
      </c>
      <c r="G573" s="45" t="s">
        <v>243</v>
      </c>
      <c r="H573" s="45" t="s">
        <v>804</v>
      </c>
      <c r="I573" s="45" t="s">
        <v>246</v>
      </c>
      <c r="J573" s="45" t="s">
        <v>245</v>
      </c>
      <c r="K573" s="45" t="s">
        <v>248</v>
      </c>
      <c r="L573" s="45" t="s">
        <v>247</v>
      </c>
      <c r="M573" s="45" t="s">
        <v>249</v>
      </c>
      <c r="N573" s="37" t="s">
        <v>250</v>
      </c>
      <c r="P573" s="46"/>
      <c r="Q573" s="46"/>
      <c r="R573" s="46"/>
      <c r="S573" s="46"/>
      <c r="T573" s="46"/>
      <c r="U573" s="46"/>
      <c r="V573" s="46"/>
      <c r="W573" s="46"/>
      <c r="X573" s="47" t="s">
        <v>245</v>
      </c>
    </row>
    <row r="574" spans="1:24" s="36" customFormat="1" ht="18" customHeight="1" x14ac:dyDescent="0.25">
      <c r="A574" s="38" t="s">
        <v>710</v>
      </c>
      <c r="B574" s="48" t="s">
        <v>330</v>
      </c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</row>
    <row r="575" spans="1:24" s="36" customFormat="1" ht="18" customHeight="1" x14ac:dyDescent="0.25">
      <c r="A575" s="40" t="s">
        <v>712</v>
      </c>
      <c r="B575" s="50" t="s">
        <v>331</v>
      </c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</row>
    <row r="576" spans="1:24" s="36" customFormat="1" ht="18" customHeight="1" x14ac:dyDescent="0.25">
      <c r="A576" s="40" t="s">
        <v>726</v>
      </c>
      <c r="B576" s="50" t="s">
        <v>334</v>
      </c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</row>
    <row r="577" spans="1:17" s="36" customFormat="1" ht="18" customHeight="1" x14ac:dyDescent="0.25">
      <c r="A577" s="40" t="s">
        <v>728</v>
      </c>
      <c r="B577" s="50" t="s">
        <v>182</v>
      </c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</row>
    <row r="578" spans="1:17" s="36" customFormat="1" ht="18" customHeight="1" x14ac:dyDescent="0.25">
      <c r="A578" s="40" t="s">
        <v>730</v>
      </c>
      <c r="B578" s="50" t="s">
        <v>336</v>
      </c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</row>
    <row r="579" spans="1:17" s="36" customFormat="1" ht="18" customHeight="1" x14ac:dyDescent="0.25">
      <c r="A579" s="40" t="s">
        <v>732</v>
      </c>
      <c r="B579" s="50" t="s">
        <v>379</v>
      </c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</row>
    <row r="580" spans="1:17" s="36" customFormat="1" ht="18" customHeight="1" x14ac:dyDescent="0.25">
      <c r="A580" s="40" t="s">
        <v>734</v>
      </c>
      <c r="B580" s="50" t="s">
        <v>183</v>
      </c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</row>
    <row r="581" spans="1:17" s="36" customFormat="1" ht="18" customHeight="1" x14ac:dyDescent="0.25">
      <c r="A581" s="40" t="s">
        <v>735</v>
      </c>
      <c r="B581" s="50" t="s">
        <v>185</v>
      </c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</row>
    <row r="582" spans="1:17" s="36" customFormat="1" ht="18" customHeight="1" x14ac:dyDescent="0.25">
      <c r="A582" s="40" t="s">
        <v>737</v>
      </c>
      <c r="B582" s="50" t="s">
        <v>338</v>
      </c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</row>
    <row r="583" spans="1:17" s="36" customFormat="1" ht="18" customHeight="1" x14ac:dyDescent="0.25">
      <c r="A583" s="40" t="s">
        <v>2</v>
      </c>
      <c r="B583" s="50" t="s">
        <v>339</v>
      </c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</row>
    <row r="584" spans="1:17" s="36" customFormat="1" ht="18" customHeight="1" x14ac:dyDescent="0.25">
      <c r="A584" s="40" t="s">
        <v>3</v>
      </c>
      <c r="B584" s="50" t="s">
        <v>188</v>
      </c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</row>
    <row r="585" spans="1:17" s="36" customFormat="1" ht="18" customHeight="1" x14ac:dyDescent="0.25">
      <c r="A585" s="40" t="s">
        <v>11</v>
      </c>
      <c r="B585" s="50" t="s">
        <v>340</v>
      </c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</row>
    <row r="586" spans="1:17" s="36" customFormat="1" ht="18" customHeight="1" x14ac:dyDescent="0.25">
      <c r="A586" s="40" t="s">
        <v>24</v>
      </c>
      <c r="B586" s="50" t="s">
        <v>191</v>
      </c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</row>
    <row r="587" spans="1:17" s="36" customFormat="1" ht="18" customHeight="1" x14ac:dyDescent="0.25">
      <c r="A587" s="40" t="s">
        <v>17</v>
      </c>
      <c r="B587" s="50" t="s">
        <v>342</v>
      </c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</row>
    <row r="588" spans="1:17" s="36" customFormat="1" ht="18" customHeight="1" x14ac:dyDescent="0.25">
      <c r="A588" s="40" t="s">
        <v>21</v>
      </c>
      <c r="B588" s="50" t="s">
        <v>343</v>
      </c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</row>
    <row r="589" spans="1:17" s="36" customFormat="1" ht="18" customHeight="1" x14ac:dyDescent="0.25">
      <c r="A589" s="40" t="s">
        <v>743</v>
      </c>
      <c r="B589" s="50" t="s">
        <v>192</v>
      </c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</row>
    <row r="590" spans="1:17" s="36" customFormat="1" ht="18" customHeight="1" x14ac:dyDescent="0.25">
      <c r="A590" s="40" t="s">
        <v>7</v>
      </c>
      <c r="B590" s="50" t="s">
        <v>345</v>
      </c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</row>
    <row r="591" spans="1:17" s="36" customFormat="1" ht="18" customHeight="1" x14ac:dyDescent="0.25">
      <c r="A591" s="40" t="s">
        <v>744</v>
      </c>
      <c r="B591" s="50" t="s">
        <v>348</v>
      </c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O591" s="69" t="s">
        <v>208</v>
      </c>
      <c r="P591" s="70" t="e">
        <f>#REF!</f>
        <v>#REF!</v>
      </c>
      <c r="Q591" s="71"/>
    </row>
    <row r="592" spans="1:17" s="36" customFormat="1" ht="18" customHeight="1" x14ac:dyDescent="0.25">
      <c r="A592" s="40" t="s">
        <v>19</v>
      </c>
      <c r="B592" s="50" t="s">
        <v>349</v>
      </c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O592" s="72" t="s">
        <v>209</v>
      </c>
      <c r="P592" s="73" t="e">
        <f>#REF!</f>
        <v>#REF!</v>
      </c>
      <c r="Q592" s="74"/>
    </row>
    <row r="593" spans="1:18" s="36" customFormat="1" ht="18" customHeight="1" x14ac:dyDescent="0.25">
      <c r="A593" s="40" t="s">
        <v>12</v>
      </c>
      <c r="B593" s="50" t="s">
        <v>200</v>
      </c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O593" s="72" t="s">
        <v>210</v>
      </c>
      <c r="P593" s="73" t="e">
        <f>#REF!</f>
        <v>#REF!</v>
      </c>
      <c r="Q593" s="74"/>
    </row>
    <row r="594" spans="1:18" s="36" customFormat="1" ht="18" customHeight="1" x14ac:dyDescent="0.25">
      <c r="A594" s="40" t="s">
        <v>745</v>
      </c>
      <c r="B594" s="50" t="s">
        <v>350</v>
      </c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O594" s="72" t="s">
        <v>211</v>
      </c>
      <c r="P594" s="73" t="e">
        <f>#REF!</f>
        <v>#REF!</v>
      </c>
      <c r="Q594" s="79" t="e">
        <f>P591+P592+P593+P594+P595</f>
        <v>#REF!</v>
      </c>
      <c r="R594" s="79" t="e">
        <f>P593+P594+P595</f>
        <v>#REF!</v>
      </c>
    </row>
    <row r="595" spans="1:18" s="36" customFormat="1" ht="18" customHeight="1" x14ac:dyDescent="0.25">
      <c r="A595" s="40" t="s">
        <v>16</v>
      </c>
      <c r="B595" s="50" t="s">
        <v>784</v>
      </c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O595" s="72" t="s">
        <v>212</v>
      </c>
      <c r="P595" s="73" t="e">
        <f>#REF!</f>
        <v>#REF!</v>
      </c>
      <c r="Q595" s="74"/>
      <c r="R595" s="79"/>
    </row>
    <row r="596" spans="1:18" s="36" customFormat="1" ht="18" customHeight="1" x14ac:dyDescent="0.25">
      <c r="A596" s="40" t="s">
        <v>746</v>
      </c>
      <c r="B596" s="50" t="s">
        <v>352</v>
      </c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O596" s="206" t="s">
        <v>213</v>
      </c>
      <c r="P596" s="207">
        <f>N206</f>
        <v>24</v>
      </c>
      <c r="Q596" s="208"/>
    </row>
    <row r="597" spans="1:18" s="36" customFormat="1" ht="18" customHeight="1" x14ac:dyDescent="0.25">
      <c r="A597" s="40" t="s">
        <v>4</v>
      </c>
      <c r="B597" s="50" t="s">
        <v>353</v>
      </c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O597" s="206" t="s">
        <v>214</v>
      </c>
      <c r="P597" s="207" t="e">
        <f>#REF!</f>
        <v>#REF!</v>
      </c>
      <c r="Q597" s="208"/>
    </row>
    <row r="598" spans="1:18" s="36" customFormat="1" ht="18" customHeight="1" x14ac:dyDescent="0.25">
      <c r="A598" s="40" t="s">
        <v>15</v>
      </c>
      <c r="B598" s="50" t="s">
        <v>354</v>
      </c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O598" s="206" t="s">
        <v>215</v>
      </c>
      <c r="P598" s="207">
        <f>N298</f>
        <v>37</v>
      </c>
      <c r="Q598" s="209" t="e">
        <f>P596+P597+P598+P599</f>
        <v>#REF!</v>
      </c>
      <c r="R598" s="79" t="e">
        <f>P597+P598+P599</f>
        <v>#REF!</v>
      </c>
    </row>
    <row r="599" spans="1:18" s="36" customFormat="1" ht="18" customHeight="1" x14ac:dyDescent="0.25">
      <c r="A599" s="40" t="s">
        <v>20</v>
      </c>
      <c r="B599" s="50" t="s">
        <v>358</v>
      </c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O599" s="206" t="s">
        <v>216</v>
      </c>
      <c r="P599" s="207">
        <f>N343</f>
        <v>36</v>
      </c>
      <c r="Q599" s="208"/>
    </row>
    <row r="600" spans="1:18" s="36" customFormat="1" ht="18" customHeight="1" x14ac:dyDescent="0.25">
      <c r="A600" s="40" t="s">
        <v>5</v>
      </c>
      <c r="B600" s="50" t="s">
        <v>359</v>
      </c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O600" s="72" t="s">
        <v>217</v>
      </c>
      <c r="P600" s="73" t="e">
        <f>#REF!</f>
        <v>#REF!</v>
      </c>
      <c r="Q600" s="74"/>
    </row>
    <row r="601" spans="1:18" s="36" customFormat="1" ht="18" customHeight="1" x14ac:dyDescent="0.25">
      <c r="A601" s="40" t="s">
        <v>747</v>
      </c>
      <c r="B601" s="50" t="s">
        <v>697</v>
      </c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O601" s="72" t="s">
        <v>218</v>
      </c>
      <c r="P601" s="73" t="e">
        <f>#REF!</f>
        <v>#REF!</v>
      </c>
      <c r="Q601" s="74"/>
    </row>
    <row r="602" spans="1:18" s="36" customFormat="1" ht="18" customHeight="1" x14ac:dyDescent="0.25">
      <c r="A602" s="40" t="s">
        <v>748</v>
      </c>
      <c r="B602" s="50" t="s">
        <v>325</v>
      </c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O602" s="72" t="s">
        <v>219</v>
      </c>
      <c r="P602" s="73">
        <f>N473</f>
        <v>35</v>
      </c>
      <c r="Q602" s="79" t="e">
        <f>P600+P601+P602+P603</f>
        <v>#REF!</v>
      </c>
      <c r="R602" s="79" t="e">
        <f>P601+P602+P603</f>
        <v>#REF!</v>
      </c>
    </row>
    <row r="603" spans="1:18" s="36" customFormat="1" ht="18" customHeight="1" x14ac:dyDescent="0.25">
      <c r="A603" s="40" t="s">
        <v>9</v>
      </c>
      <c r="B603" s="50" t="s">
        <v>362</v>
      </c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O603" s="72" t="s">
        <v>220</v>
      </c>
      <c r="P603" s="73" t="e">
        <f>#REF!</f>
        <v>#REF!</v>
      </c>
      <c r="Q603" s="74"/>
    </row>
    <row r="604" spans="1:18" s="36" customFormat="1" ht="18" customHeight="1" x14ac:dyDescent="0.25">
      <c r="A604" s="40" t="s">
        <v>10</v>
      </c>
      <c r="B604" s="50" t="s">
        <v>363</v>
      </c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O604" s="206" t="s">
        <v>221</v>
      </c>
      <c r="P604" s="207">
        <f>N516</f>
        <v>33</v>
      </c>
      <c r="Q604" s="208"/>
    </row>
    <row r="605" spans="1:18" s="36" customFormat="1" ht="18" customHeight="1" x14ac:dyDescent="0.25">
      <c r="A605" s="40" t="s">
        <v>749</v>
      </c>
      <c r="B605" s="68" t="s">
        <v>366</v>
      </c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O605" s="206" t="s">
        <v>222</v>
      </c>
      <c r="P605" s="207">
        <f>N565</f>
        <v>39</v>
      </c>
      <c r="Q605" s="208"/>
    </row>
    <row r="606" spans="1:18" s="36" customFormat="1" ht="18" customHeight="1" x14ac:dyDescent="0.25">
      <c r="A606" s="40" t="s">
        <v>8</v>
      </c>
      <c r="B606" s="68" t="s">
        <v>327</v>
      </c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O606" s="206" t="s">
        <v>223</v>
      </c>
      <c r="P606" s="207">
        <f>N609</f>
        <v>36</v>
      </c>
      <c r="Q606" s="209">
        <f>P604+P605+P606</f>
        <v>108</v>
      </c>
    </row>
    <row r="607" spans="1:18" s="36" customFormat="1" ht="18" customHeight="1" x14ac:dyDescent="0.25">
      <c r="A607" s="40" t="s">
        <v>18</v>
      </c>
      <c r="B607" s="41" t="s">
        <v>368</v>
      </c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O607" s="80"/>
      <c r="P607" s="81"/>
      <c r="Q607" s="82"/>
    </row>
    <row r="608" spans="1:18" s="36" customFormat="1" ht="18" customHeight="1" x14ac:dyDescent="0.25">
      <c r="A608" s="40" t="s">
        <v>6</v>
      </c>
      <c r="B608" s="41" t="s">
        <v>328</v>
      </c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O608" s="484" t="s">
        <v>268</v>
      </c>
      <c r="P608" s="485"/>
      <c r="Q608" s="75" t="e">
        <f>Q594+Q598+Q602+Q606</f>
        <v>#REF!</v>
      </c>
    </row>
    <row r="609" spans="1:18" s="36" customFormat="1" ht="18" customHeight="1" x14ac:dyDescent="0.25">
      <c r="A609" s="42" t="s">
        <v>13</v>
      </c>
      <c r="B609" s="43" t="s">
        <v>329</v>
      </c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59">
        <f>COUNTA(B574:B609)</f>
        <v>36</v>
      </c>
      <c r="R609" s="76" t="s">
        <v>269</v>
      </c>
    </row>
    <row r="610" spans="1:18" ht="19.5" customHeight="1" x14ac:dyDescent="0.25">
      <c r="A610" s="60"/>
      <c r="B610" s="61" t="s">
        <v>265</v>
      </c>
      <c r="C610" s="62"/>
      <c r="D610" s="62"/>
      <c r="E610" s="62"/>
      <c r="F610" s="62"/>
      <c r="G610" s="62"/>
      <c r="H610" s="62"/>
      <c r="I610" s="62"/>
      <c r="J610" s="482" t="s">
        <v>452</v>
      </c>
      <c r="K610" s="482"/>
      <c r="L610" s="482"/>
      <c r="M610" s="62"/>
      <c r="O610" s="484" t="s">
        <v>270</v>
      </c>
      <c r="P610" s="485"/>
      <c r="Q610" s="77" t="s">
        <v>271</v>
      </c>
      <c r="R610" s="78" t="e">
        <f>Q610-Q608</f>
        <v>#REF!</v>
      </c>
    </row>
    <row r="611" spans="1:18" s="36" customFormat="1" ht="15.75" customHeight="1" x14ac:dyDescent="0.25">
      <c r="A611" s="64"/>
      <c r="B611" s="65" t="s">
        <v>266</v>
      </c>
      <c r="C611" s="64"/>
      <c r="D611" s="64"/>
      <c r="E611" s="64"/>
      <c r="F611" s="64"/>
      <c r="G611" s="64"/>
      <c r="H611" s="66"/>
      <c r="I611" s="66"/>
      <c r="J611" s="66"/>
      <c r="K611" s="66"/>
      <c r="L611" s="66"/>
      <c r="M611" s="66"/>
    </row>
    <row r="612" spans="1:18" s="36" customFormat="1" ht="15.75" x14ac:dyDescent="0.25">
      <c r="A612" s="64"/>
      <c r="B612" s="64"/>
      <c r="C612" s="64"/>
      <c r="D612" s="64"/>
      <c r="E612" s="64"/>
      <c r="F612" s="64"/>
      <c r="G612" s="64"/>
      <c r="H612" s="66"/>
      <c r="I612" s="66"/>
      <c r="J612" s="66"/>
      <c r="K612" s="66"/>
      <c r="L612" s="66"/>
      <c r="M612" s="66"/>
    </row>
    <row r="613" spans="1:18" ht="15" customHeight="1" x14ac:dyDescent="0.2">
      <c r="A613" s="64"/>
      <c r="B613" s="64"/>
      <c r="C613" s="64"/>
      <c r="D613" s="64"/>
      <c r="E613" s="64"/>
      <c r="F613" s="64"/>
      <c r="G613" s="64"/>
      <c r="H613" s="62"/>
      <c r="I613" s="62"/>
      <c r="J613" s="62"/>
      <c r="K613" s="62"/>
      <c r="L613" s="62"/>
      <c r="M613" s="62"/>
    </row>
    <row r="614" spans="1:18" ht="16.5" customHeight="1" x14ac:dyDescent="0.2">
      <c r="A614" s="64"/>
      <c r="B614" s="64"/>
      <c r="C614" s="64"/>
      <c r="D614" s="64"/>
      <c r="E614" s="64"/>
      <c r="F614" s="64"/>
      <c r="G614" s="64"/>
      <c r="H614" s="62"/>
      <c r="I614" s="62"/>
      <c r="J614" s="62"/>
      <c r="K614" s="62"/>
      <c r="L614" s="62"/>
      <c r="M614" s="62"/>
    </row>
    <row r="615" spans="1:18" x14ac:dyDescent="0.25">
      <c r="A615" s="60"/>
      <c r="B615" s="61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</row>
  </sheetData>
  <mergeCells count="103">
    <mergeCell ref="J129:L129"/>
    <mergeCell ref="A134:C134"/>
    <mergeCell ref="E176:M176"/>
    <mergeCell ref="A133:C133"/>
    <mergeCell ref="E133:M133"/>
    <mergeCell ref="E134:M134"/>
    <mergeCell ref="J174:L174"/>
    <mergeCell ref="O610:P610"/>
    <mergeCell ref="J207:L207"/>
    <mergeCell ref="E177:M177"/>
    <mergeCell ref="A135:M135"/>
    <mergeCell ref="A136:M136"/>
    <mergeCell ref="J171:L171"/>
    <mergeCell ref="E569:M569"/>
    <mergeCell ref="A176:C176"/>
    <mergeCell ref="E479:M479"/>
    <mergeCell ref="E480:M480"/>
    <mergeCell ref="J610:L610"/>
    <mergeCell ref="A569:C569"/>
    <mergeCell ref="A525:M525"/>
    <mergeCell ref="J566:L566"/>
    <mergeCell ref="A524:M524"/>
    <mergeCell ref="E523:M523"/>
    <mergeCell ref="E391:M391"/>
    <mergeCell ref="A91:M91"/>
    <mergeCell ref="A4:M4"/>
    <mergeCell ref="A46:M46"/>
    <mergeCell ref="J84:L84"/>
    <mergeCell ref="E43:M43"/>
    <mergeCell ref="E44:M44"/>
    <mergeCell ref="A44:C44"/>
    <mergeCell ref="J40:L40"/>
    <mergeCell ref="E88:M88"/>
    <mergeCell ref="A1:C1"/>
    <mergeCell ref="A2:C2"/>
    <mergeCell ref="E1:M1"/>
    <mergeCell ref="E2:M2"/>
    <mergeCell ref="A480:C480"/>
    <mergeCell ref="A45:M45"/>
    <mergeCell ref="A43:C43"/>
    <mergeCell ref="A88:C88"/>
    <mergeCell ref="A89:C89"/>
    <mergeCell ref="A90:M90"/>
    <mergeCell ref="A177:C177"/>
    <mergeCell ref="A304:C304"/>
    <mergeCell ref="A3:M3"/>
    <mergeCell ref="J299:L299"/>
    <mergeCell ref="A303:C303"/>
    <mergeCell ref="A214:C214"/>
    <mergeCell ref="A178:M178"/>
    <mergeCell ref="A437:M437"/>
    <mergeCell ref="J474:L474"/>
    <mergeCell ref="A215:C215"/>
    <mergeCell ref="E215:M215"/>
    <mergeCell ref="A348:C348"/>
    <mergeCell ref="A179:M179"/>
    <mergeCell ref="E89:M89"/>
    <mergeCell ref="J254:L254"/>
    <mergeCell ref="A258:C258"/>
    <mergeCell ref="E258:M258"/>
    <mergeCell ref="A217:M217"/>
    <mergeCell ref="E214:M214"/>
    <mergeCell ref="A216:C216"/>
    <mergeCell ref="E216:M216"/>
    <mergeCell ref="A436:M436"/>
    <mergeCell ref="J517:L517"/>
    <mergeCell ref="A394:M394"/>
    <mergeCell ref="A392:C392"/>
    <mergeCell ref="A481:M481"/>
    <mergeCell ref="A218:M218"/>
    <mergeCell ref="A482:M482"/>
    <mergeCell ref="E259:M259"/>
    <mergeCell ref="A260:M260"/>
    <mergeCell ref="A261:M261"/>
    <mergeCell ref="E348:M348"/>
    <mergeCell ref="A259:C259"/>
    <mergeCell ref="J386:L386"/>
    <mergeCell ref="A349:C349"/>
    <mergeCell ref="E392:M392"/>
    <mergeCell ref="O608:P608"/>
    <mergeCell ref="E303:M303"/>
    <mergeCell ref="E304:M304"/>
    <mergeCell ref="J344:L344"/>
    <mergeCell ref="J430:L430"/>
    <mergeCell ref="A479:C479"/>
    <mergeCell ref="A435:C435"/>
    <mergeCell ref="E435:M435"/>
    <mergeCell ref="A571:M571"/>
    <mergeCell ref="A351:M351"/>
    <mergeCell ref="A572:M572"/>
    <mergeCell ref="E570:M570"/>
    <mergeCell ref="A570:C570"/>
    <mergeCell ref="A523:C523"/>
    <mergeCell ref="E522:M522"/>
    <mergeCell ref="A522:C522"/>
    <mergeCell ref="E349:M349"/>
    <mergeCell ref="A434:C434"/>
    <mergeCell ref="E434:M434"/>
    <mergeCell ref="A305:M305"/>
    <mergeCell ref="A350:M350"/>
    <mergeCell ref="A306:M306"/>
    <mergeCell ref="A391:C391"/>
    <mergeCell ref="A393:M393"/>
  </mergeCells>
  <phoneticPr fontId="21" type="noConversion"/>
  <printOptions horizontalCentered="1"/>
  <pageMargins left="0" right="0" top="0.4" bottom="0.25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0"/>
  <sheetViews>
    <sheetView topLeftCell="A64" zoomScale="90" zoomScaleNormal="90" workbookViewId="0">
      <selection activeCell="J172" sqref="J172"/>
    </sheetView>
  </sheetViews>
  <sheetFormatPr defaultRowHeight="12.75" x14ac:dyDescent="0.2"/>
  <cols>
    <col min="1" max="1" width="4.140625" style="171" customWidth="1"/>
    <col min="2" max="2" width="24.28515625" style="171" customWidth="1"/>
    <col min="3" max="3" width="10.42578125" style="171" customWidth="1"/>
    <col min="4" max="4" width="3.5703125" style="171" customWidth="1"/>
    <col min="5" max="5" width="6.85546875" style="171" customWidth="1"/>
    <col min="6" max="6" width="21.28515625" style="171" customWidth="1"/>
    <col min="7" max="7" width="25" style="171" customWidth="1"/>
    <col min="8" max="9" width="20.7109375" style="171" customWidth="1"/>
    <col min="10" max="10" width="4.140625" style="171" customWidth="1"/>
    <col min="11" max="11" width="6.42578125" style="171" customWidth="1"/>
    <col min="12" max="12" width="8.5703125" style="171" customWidth="1"/>
    <col min="13" max="16384" width="9.140625" style="171"/>
  </cols>
  <sheetData>
    <row r="1" spans="1:11" ht="24" customHeight="1" x14ac:dyDescent="0.2">
      <c r="A1" s="486" t="s">
        <v>3201</v>
      </c>
      <c r="B1" s="486"/>
      <c r="C1" s="486"/>
      <c r="D1" s="486"/>
      <c r="E1" s="486"/>
      <c r="F1" s="486"/>
      <c r="G1" s="486"/>
      <c r="H1" s="486"/>
      <c r="I1" s="486"/>
      <c r="J1" s="170"/>
      <c r="K1" s="170"/>
    </row>
    <row r="2" spans="1:11" s="175" customFormat="1" ht="19.5" customHeight="1" x14ac:dyDescent="0.2">
      <c r="A2" s="172" t="s">
        <v>766</v>
      </c>
      <c r="B2" s="172" t="s">
        <v>29</v>
      </c>
      <c r="C2" s="172" t="s">
        <v>30</v>
      </c>
      <c r="D2" s="172" t="s">
        <v>207</v>
      </c>
      <c r="E2" s="173" t="s">
        <v>769</v>
      </c>
      <c r="F2" s="172" t="s">
        <v>773</v>
      </c>
      <c r="G2" s="172" t="s">
        <v>805</v>
      </c>
      <c r="H2" s="172" t="s">
        <v>806</v>
      </c>
      <c r="I2" s="172" t="s">
        <v>807</v>
      </c>
      <c r="J2" s="174"/>
      <c r="K2" s="174"/>
    </row>
    <row r="3" spans="1:11" ht="12.95" customHeight="1" x14ac:dyDescent="0.2">
      <c r="A3" s="176" t="s">
        <v>710</v>
      </c>
      <c r="B3" s="177" t="s">
        <v>2433</v>
      </c>
      <c r="C3" s="178" t="s">
        <v>2434</v>
      </c>
      <c r="D3" s="179"/>
      <c r="E3" s="179" t="s">
        <v>230</v>
      </c>
      <c r="F3" s="180" t="s">
        <v>231</v>
      </c>
      <c r="G3" s="180" t="s">
        <v>2435</v>
      </c>
      <c r="H3" s="181" t="s">
        <v>2438</v>
      </c>
      <c r="I3" s="181" t="s">
        <v>2440</v>
      </c>
    </row>
    <row r="4" spans="1:11" ht="12.95" customHeight="1" x14ac:dyDescent="0.2">
      <c r="A4" s="182" t="s">
        <v>712</v>
      </c>
      <c r="B4" s="183" t="s">
        <v>2442</v>
      </c>
      <c r="C4" s="184" t="s">
        <v>2443</v>
      </c>
      <c r="D4" s="184"/>
      <c r="E4" s="184" t="s">
        <v>229</v>
      </c>
      <c r="F4" s="185" t="s">
        <v>236</v>
      </c>
      <c r="G4" s="185" t="s">
        <v>2444</v>
      </c>
      <c r="H4" s="186" t="s">
        <v>2445</v>
      </c>
      <c r="I4" s="186" t="s">
        <v>2447</v>
      </c>
    </row>
    <row r="5" spans="1:11" ht="12.95" customHeight="1" x14ac:dyDescent="0.2">
      <c r="A5" s="182" t="s">
        <v>726</v>
      </c>
      <c r="B5" s="183" t="s">
        <v>2449</v>
      </c>
      <c r="C5" s="184" t="s">
        <v>2450</v>
      </c>
      <c r="D5" s="184" t="s">
        <v>774</v>
      </c>
      <c r="E5" s="184" t="s">
        <v>229</v>
      </c>
      <c r="F5" s="185" t="s">
        <v>231</v>
      </c>
      <c r="G5" s="185" t="s">
        <v>2451</v>
      </c>
      <c r="H5" s="186" t="s">
        <v>2452</v>
      </c>
      <c r="I5" s="186" t="s">
        <v>2453</v>
      </c>
    </row>
    <row r="6" spans="1:11" ht="12.95" customHeight="1" x14ac:dyDescent="0.2">
      <c r="A6" s="182" t="s">
        <v>728</v>
      </c>
      <c r="B6" s="183" t="s">
        <v>2455</v>
      </c>
      <c r="C6" s="184" t="s">
        <v>2456</v>
      </c>
      <c r="D6" s="184" t="s">
        <v>774</v>
      </c>
      <c r="E6" s="184" t="s">
        <v>229</v>
      </c>
      <c r="F6" s="185" t="s">
        <v>2457</v>
      </c>
      <c r="G6" s="185" t="s">
        <v>2458</v>
      </c>
      <c r="H6" s="186" t="s">
        <v>2460</v>
      </c>
      <c r="I6" s="186" t="s">
        <v>2462</v>
      </c>
    </row>
    <row r="7" spans="1:11" ht="12.95" customHeight="1" x14ac:dyDescent="0.2">
      <c r="A7" s="182" t="s">
        <v>730</v>
      </c>
      <c r="B7" s="183" t="s">
        <v>2464</v>
      </c>
      <c r="C7" s="187" t="s">
        <v>2465</v>
      </c>
      <c r="D7" s="184" t="s">
        <v>774</v>
      </c>
      <c r="E7" s="184" t="s">
        <v>229</v>
      </c>
      <c r="F7" s="185" t="s">
        <v>231</v>
      </c>
      <c r="G7" s="185" t="s">
        <v>2466</v>
      </c>
      <c r="H7" s="186" t="s">
        <v>2468</v>
      </c>
      <c r="I7" s="186" t="s">
        <v>2469</v>
      </c>
    </row>
    <row r="8" spans="1:11" ht="12.95" customHeight="1" x14ac:dyDescent="0.2">
      <c r="A8" s="182" t="s">
        <v>732</v>
      </c>
      <c r="B8" s="183" t="s">
        <v>468</v>
      </c>
      <c r="C8" s="187" t="s">
        <v>2471</v>
      </c>
      <c r="D8" s="184" t="s">
        <v>774</v>
      </c>
      <c r="E8" s="184" t="s">
        <v>229</v>
      </c>
      <c r="F8" s="185" t="s">
        <v>231</v>
      </c>
      <c r="G8" s="185" t="s">
        <v>2472</v>
      </c>
      <c r="H8" s="186" t="s">
        <v>277</v>
      </c>
      <c r="I8" s="186" t="s">
        <v>74</v>
      </c>
    </row>
    <row r="9" spans="1:11" ht="12.95" customHeight="1" x14ac:dyDescent="0.2">
      <c r="A9" s="182" t="s">
        <v>734</v>
      </c>
      <c r="B9" s="183" t="s">
        <v>2476</v>
      </c>
      <c r="C9" s="187" t="s">
        <v>2477</v>
      </c>
      <c r="D9" s="184"/>
      <c r="E9" s="184" t="s">
        <v>229</v>
      </c>
      <c r="F9" s="185" t="s">
        <v>231</v>
      </c>
      <c r="G9" s="185" t="s">
        <v>2478</v>
      </c>
      <c r="H9" s="186"/>
      <c r="I9" s="186" t="s">
        <v>2479</v>
      </c>
    </row>
    <row r="10" spans="1:11" ht="12.95" customHeight="1" x14ac:dyDescent="0.2">
      <c r="A10" s="182" t="s">
        <v>735</v>
      </c>
      <c r="B10" s="183" t="s">
        <v>2481</v>
      </c>
      <c r="C10" s="184" t="s">
        <v>2482</v>
      </c>
      <c r="D10" s="184"/>
      <c r="E10" s="184" t="s">
        <v>229</v>
      </c>
      <c r="F10" s="185" t="s">
        <v>231</v>
      </c>
      <c r="G10" s="185" t="s">
        <v>2483</v>
      </c>
      <c r="H10" s="186" t="s">
        <v>2484</v>
      </c>
      <c r="I10" s="186" t="s">
        <v>2485</v>
      </c>
    </row>
    <row r="11" spans="1:11" ht="12.95" customHeight="1" x14ac:dyDescent="0.2">
      <c r="A11" s="182" t="s">
        <v>737</v>
      </c>
      <c r="B11" s="183" t="s">
        <v>2487</v>
      </c>
      <c r="C11" s="187" t="s">
        <v>2488</v>
      </c>
      <c r="D11" s="184"/>
      <c r="E11" s="184" t="s">
        <v>229</v>
      </c>
      <c r="F11" s="185" t="s">
        <v>231</v>
      </c>
      <c r="G11" s="185" t="s">
        <v>2489</v>
      </c>
      <c r="H11" s="186" t="s">
        <v>2490</v>
      </c>
      <c r="I11" s="188" t="s">
        <v>72</v>
      </c>
    </row>
    <row r="12" spans="1:11" ht="12.95" customHeight="1" x14ac:dyDescent="0.2">
      <c r="A12" s="182" t="s">
        <v>2</v>
      </c>
      <c r="B12" s="183" t="s">
        <v>2492</v>
      </c>
      <c r="C12" s="187" t="s">
        <v>2493</v>
      </c>
      <c r="D12" s="184"/>
      <c r="E12" s="184" t="s">
        <v>229</v>
      </c>
      <c r="F12" s="185" t="s">
        <v>231</v>
      </c>
      <c r="G12" s="185" t="s">
        <v>2494</v>
      </c>
      <c r="H12" s="186" t="s">
        <v>2495</v>
      </c>
      <c r="I12" s="186" t="s">
        <v>2497</v>
      </c>
    </row>
    <row r="13" spans="1:11" ht="12.95" customHeight="1" x14ac:dyDescent="0.2">
      <c r="A13" s="182" t="s">
        <v>3</v>
      </c>
      <c r="B13" s="183" t="s">
        <v>2499</v>
      </c>
      <c r="C13" s="184" t="s">
        <v>2500</v>
      </c>
      <c r="D13" s="184"/>
      <c r="E13" s="184" t="s">
        <v>229</v>
      </c>
      <c r="F13" s="185" t="s">
        <v>2501</v>
      </c>
      <c r="G13" s="185" t="s">
        <v>2502</v>
      </c>
      <c r="H13" s="186" t="s">
        <v>2503</v>
      </c>
      <c r="I13" s="186" t="s">
        <v>2505</v>
      </c>
    </row>
    <row r="14" spans="1:11" ht="12.95" customHeight="1" x14ac:dyDescent="0.2">
      <c r="A14" s="182" t="s">
        <v>11</v>
      </c>
      <c r="B14" s="183" t="s">
        <v>2506</v>
      </c>
      <c r="C14" s="184" t="s">
        <v>2507</v>
      </c>
      <c r="D14" s="184"/>
      <c r="E14" s="184" t="s">
        <v>229</v>
      </c>
      <c r="F14" s="185" t="s">
        <v>231</v>
      </c>
      <c r="G14" s="185" t="s">
        <v>2508</v>
      </c>
      <c r="H14" s="186" t="s">
        <v>1077</v>
      </c>
      <c r="I14" s="186" t="s">
        <v>2511</v>
      </c>
    </row>
    <row r="15" spans="1:11" ht="12.95" customHeight="1" x14ac:dyDescent="0.2">
      <c r="A15" s="182" t="s">
        <v>24</v>
      </c>
      <c r="B15" s="183" t="s">
        <v>1815</v>
      </c>
      <c r="C15" s="184" t="s">
        <v>2513</v>
      </c>
      <c r="D15" s="184"/>
      <c r="E15" s="184" t="s">
        <v>229</v>
      </c>
      <c r="F15" s="185" t="s">
        <v>231</v>
      </c>
      <c r="G15" s="185" t="s">
        <v>2435</v>
      </c>
      <c r="H15" s="188" t="s">
        <v>2514</v>
      </c>
      <c r="I15" s="186" t="s">
        <v>2516</v>
      </c>
    </row>
    <row r="16" spans="1:11" ht="12.95" customHeight="1" x14ac:dyDescent="0.2">
      <c r="A16" s="182" t="s">
        <v>17</v>
      </c>
      <c r="B16" s="183" t="s">
        <v>2517</v>
      </c>
      <c r="C16" s="184" t="s">
        <v>2518</v>
      </c>
      <c r="D16" s="184"/>
      <c r="E16" s="184" t="s">
        <v>229</v>
      </c>
      <c r="F16" s="185" t="s">
        <v>236</v>
      </c>
      <c r="G16" s="185" t="s">
        <v>2519</v>
      </c>
      <c r="H16" s="186" t="s">
        <v>2521</v>
      </c>
      <c r="I16" s="186" t="s">
        <v>2523</v>
      </c>
    </row>
    <row r="17" spans="1:9" ht="12.95" customHeight="1" x14ac:dyDescent="0.2">
      <c r="A17" s="182" t="s">
        <v>21</v>
      </c>
      <c r="B17" s="183" t="s">
        <v>2525</v>
      </c>
      <c r="C17" s="187" t="s">
        <v>2526</v>
      </c>
      <c r="D17" s="184"/>
      <c r="E17" s="184" t="s">
        <v>229</v>
      </c>
      <c r="F17" s="185" t="s">
        <v>231</v>
      </c>
      <c r="G17" s="185" t="s">
        <v>2527</v>
      </c>
      <c r="H17" s="186" t="s">
        <v>2528</v>
      </c>
      <c r="I17" s="186" t="s">
        <v>2530</v>
      </c>
    </row>
    <row r="18" spans="1:9" ht="12.95" customHeight="1" x14ac:dyDescent="0.2">
      <c r="A18" s="182" t="s">
        <v>743</v>
      </c>
      <c r="B18" s="183" t="s">
        <v>2532</v>
      </c>
      <c r="C18" s="187" t="s">
        <v>1722</v>
      </c>
      <c r="D18" s="184"/>
      <c r="E18" s="184" t="s">
        <v>230</v>
      </c>
      <c r="F18" s="185" t="s">
        <v>231</v>
      </c>
      <c r="G18" s="185" t="s">
        <v>2533</v>
      </c>
      <c r="H18" s="186" t="s">
        <v>1026</v>
      </c>
      <c r="I18" s="186" t="s">
        <v>1027</v>
      </c>
    </row>
    <row r="19" spans="1:9" ht="12.95" customHeight="1" x14ac:dyDescent="0.2">
      <c r="A19" s="182" t="s">
        <v>7</v>
      </c>
      <c r="B19" s="183" t="s">
        <v>2536</v>
      </c>
      <c r="C19" s="184" t="s">
        <v>2537</v>
      </c>
      <c r="D19" s="184"/>
      <c r="E19" s="184" t="s">
        <v>229</v>
      </c>
      <c r="F19" s="185" t="s">
        <v>231</v>
      </c>
      <c r="G19" s="185" t="s">
        <v>2538</v>
      </c>
      <c r="H19" s="186" t="s">
        <v>2539</v>
      </c>
      <c r="I19" s="186" t="s">
        <v>468</v>
      </c>
    </row>
    <row r="20" spans="1:9" ht="12.95" customHeight="1" x14ac:dyDescent="0.2">
      <c r="A20" s="182" t="s">
        <v>744</v>
      </c>
      <c r="B20" s="183" t="s">
        <v>2542</v>
      </c>
      <c r="C20" s="187" t="s">
        <v>2543</v>
      </c>
      <c r="D20" s="184"/>
      <c r="E20" s="184" t="s">
        <v>229</v>
      </c>
      <c r="F20" s="185" t="s">
        <v>236</v>
      </c>
      <c r="G20" s="185" t="s">
        <v>2544</v>
      </c>
      <c r="H20" s="186" t="s">
        <v>2545</v>
      </c>
      <c r="I20" s="186" t="s">
        <v>2547</v>
      </c>
    </row>
    <row r="21" spans="1:9" ht="12.95" customHeight="1" x14ac:dyDescent="0.2">
      <c r="A21" s="182" t="s">
        <v>19</v>
      </c>
      <c r="B21" s="183" t="s">
        <v>2549</v>
      </c>
      <c r="C21" s="184" t="s">
        <v>2550</v>
      </c>
      <c r="D21" s="184" t="s">
        <v>774</v>
      </c>
      <c r="E21" s="184" t="s">
        <v>229</v>
      </c>
      <c r="F21" s="185" t="s">
        <v>2551</v>
      </c>
      <c r="G21" s="185" t="s">
        <v>2552</v>
      </c>
      <c r="H21" s="186" t="s">
        <v>2553</v>
      </c>
      <c r="I21" s="186" t="s">
        <v>2554</v>
      </c>
    </row>
    <row r="22" spans="1:9" ht="12.95" customHeight="1" x14ac:dyDescent="0.2">
      <c r="A22" s="182" t="s">
        <v>12</v>
      </c>
      <c r="B22" s="183" t="s">
        <v>2556</v>
      </c>
      <c r="C22" s="184" t="s">
        <v>2557</v>
      </c>
      <c r="D22" s="184" t="s">
        <v>774</v>
      </c>
      <c r="E22" s="184" t="s">
        <v>229</v>
      </c>
      <c r="F22" s="185" t="s">
        <v>231</v>
      </c>
      <c r="G22" s="185" t="s">
        <v>2494</v>
      </c>
      <c r="H22" s="186" t="s">
        <v>2558</v>
      </c>
      <c r="I22" s="186" t="s">
        <v>2560</v>
      </c>
    </row>
    <row r="23" spans="1:9" ht="12.95" customHeight="1" x14ac:dyDescent="0.2">
      <c r="A23" s="182" t="s">
        <v>745</v>
      </c>
      <c r="B23" s="183" t="s">
        <v>1101</v>
      </c>
      <c r="C23" s="184" t="s">
        <v>2561</v>
      </c>
      <c r="D23" s="184" t="s">
        <v>774</v>
      </c>
      <c r="E23" s="184" t="s">
        <v>229</v>
      </c>
      <c r="F23" s="185" t="s">
        <v>231</v>
      </c>
      <c r="G23" s="185" t="s">
        <v>2562</v>
      </c>
      <c r="H23" s="186" t="s">
        <v>2564</v>
      </c>
      <c r="I23" s="186" t="s">
        <v>2566</v>
      </c>
    </row>
    <row r="24" spans="1:9" ht="12.95" customHeight="1" x14ac:dyDescent="0.2">
      <c r="A24" s="182" t="s">
        <v>16</v>
      </c>
      <c r="B24" s="183" t="s">
        <v>1101</v>
      </c>
      <c r="C24" s="187" t="s">
        <v>2568</v>
      </c>
      <c r="D24" s="184" t="s">
        <v>774</v>
      </c>
      <c r="E24" s="184" t="s">
        <v>229</v>
      </c>
      <c r="F24" s="185" t="s">
        <v>231</v>
      </c>
      <c r="G24" s="185" t="s">
        <v>2569</v>
      </c>
      <c r="H24" s="186" t="s">
        <v>2571</v>
      </c>
      <c r="I24" s="186" t="s">
        <v>2573</v>
      </c>
    </row>
    <row r="25" spans="1:9" ht="12.95" customHeight="1" x14ac:dyDescent="0.2">
      <c r="A25" s="182" t="s">
        <v>746</v>
      </c>
      <c r="B25" s="183" t="s">
        <v>2575</v>
      </c>
      <c r="C25" s="187" t="s">
        <v>2576</v>
      </c>
      <c r="D25" s="184" t="s">
        <v>774</v>
      </c>
      <c r="E25" s="184" t="s">
        <v>229</v>
      </c>
      <c r="F25" s="185" t="s">
        <v>231</v>
      </c>
      <c r="G25" s="185" t="s">
        <v>2577</v>
      </c>
      <c r="H25" s="186" t="s">
        <v>2578</v>
      </c>
      <c r="I25" s="186" t="s">
        <v>2579</v>
      </c>
    </row>
    <row r="26" spans="1:9" ht="12.95" customHeight="1" x14ac:dyDescent="0.2">
      <c r="A26" s="182" t="s">
        <v>4</v>
      </c>
      <c r="B26" s="183" t="s">
        <v>2582</v>
      </c>
      <c r="C26" s="187" t="s">
        <v>2583</v>
      </c>
      <c r="D26" s="184" t="s">
        <v>774</v>
      </c>
      <c r="E26" s="184" t="s">
        <v>229</v>
      </c>
      <c r="F26" s="185" t="s">
        <v>2584</v>
      </c>
      <c r="G26" s="185" t="s">
        <v>2585</v>
      </c>
      <c r="H26" s="186" t="s">
        <v>2586</v>
      </c>
      <c r="I26" s="186" t="s">
        <v>2588</v>
      </c>
    </row>
    <row r="27" spans="1:9" ht="12.95" customHeight="1" x14ac:dyDescent="0.2">
      <c r="A27" s="182" t="s">
        <v>15</v>
      </c>
      <c r="B27" s="183" t="s">
        <v>2590</v>
      </c>
      <c r="C27" s="184" t="s">
        <v>2591</v>
      </c>
      <c r="D27" s="184"/>
      <c r="E27" s="184" t="s">
        <v>229</v>
      </c>
      <c r="F27" s="185" t="s">
        <v>236</v>
      </c>
      <c r="G27" s="185" t="s">
        <v>2592</v>
      </c>
      <c r="H27" s="186" t="s">
        <v>2593</v>
      </c>
      <c r="I27" s="186" t="s">
        <v>2595</v>
      </c>
    </row>
    <row r="28" spans="1:9" ht="12.95" customHeight="1" x14ac:dyDescent="0.2">
      <c r="A28" s="182" t="s">
        <v>20</v>
      </c>
      <c r="B28" s="183" t="s">
        <v>2596</v>
      </c>
      <c r="C28" s="184" t="s">
        <v>2597</v>
      </c>
      <c r="D28" s="184"/>
      <c r="E28" s="184" t="s">
        <v>229</v>
      </c>
      <c r="F28" s="185" t="s">
        <v>231</v>
      </c>
      <c r="G28" s="185" t="s">
        <v>2598</v>
      </c>
      <c r="H28" s="186" t="s">
        <v>2599</v>
      </c>
      <c r="I28" s="186" t="s">
        <v>155</v>
      </c>
    </row>
    <row r="29" spans="1:9" ht="12.95" customHeight="1" x14ac:dyDescent="0.2">
      <c r="A29" s="182" t="s">
        <v>5</v>
      </c>
      <c r="B29" s="183" t="s">
        <v>1758</v>
      </c>
      <c r="C29" s="187" t="s">
        <v>1587</v>
      </c>
      <c r="D29" s="184"/>
      <c r="E29" s="184" t="s">
        <v>229</v>
      </c>
      <c r="F29" s="185" t="s">
        <v>231</v>
      </c>
      <c r="G29" s="185" t="s">
        <v>1378</v>
      </c>
      <c r="H29" s="186" t="s">
        <v>1934</v>
      </c>
      <c r="I29" s="186" t="s">
        <v>1949</v>
      </c>
    </row>
    <row r="30" spans="1:9" ht="12.95" customHeight="1" x14ac:dyDescent="0.2">
      <c r="A30" s="182" t="s">
        <v>747</v>
      </c>
      <c r="B30" s="183" t="s">
        <v>2601</v>
      </c>
      <c r="C30" s="187" t="s">
        <v>2602</v>
      </c>
      <c r="D30" s="184"/>
      <c r="E30" s="184" t="s">
        <v>229</v>
      </c>
      <c r="F30" s="185" t="s">
        <v>231</v>
      </c>
      <c r="G30" s="185" t="s">
        <v>2603</v>
      </c>
      <c r="H30" s="186" t="s">
        <v>2604</v>
      </c>
      <c r="I30" s="186" t="s">
        <v>2605</v>
      </c>
    </row>
    <row r="31" spans="1:9" ht="12.95" customHeight="1" x14ac:dyDescent="0.2">
      <c r="A31" s="182" t="s">
        <v>748</v>
      </c>
      <c r="B31" s="183" t="s">
        <v>2606</v>
      </c>
      <c r="C31" s="187" t="s">
        <v>2607</v>
      </c>
      <c r="D31" s="184" t="s">
        <v>774</v>
      </c>
      <c r="E31" s="184" t="s">
        <v>230</v>
      </c>
      <c r="F31" s="185" t="s">
        <v>234</v>
      </c>
      <c r="G31" s="185" t="s">
        <v>2608</v>
      </c>
      <c r="H31" s="186" t="s">
        <v>2609</v>
      </c>
      <c r="I31" s="186" t="s">
        <v>2610</v>
      </c>
    </row>
    <row r="32" spans="1:9" ht="12.95" customHeight="1" x14ac:dyDescent="0.2">
      <c r="A32" s="182" t="s">
        <v>9</v>
      </c>
      <c r="B32" s="183" t="s">
        <v>2611</v>
      </c>
      <c r="C32" s="187" t="s">
        <v>2612</v>
      </c>
      <c r="D32" s="184" t="s">
        <v>774</v>
      </c>
      <c r="E32" s="184" t="s">
        <v>230</v>
      </c>
      <c r="F32" s="185" t="s">
        <v>2551</v>
      </c>
      <c r="G32" s="185" t="s">
        <v>2613</v>
      </c>
      <c r="H32" s="186" t="s">
        <v>2614</v>
      </c>
      <c r="I32" s="186" t="s">
        <v>2616</v>
      </c>
    </row>
    <row r="33" spans="1:12" ht="12.95" customHeight="1" x14ac:dyDescent="0.2">
      <c r="A33" s="182" t="s">
        <v>10</v>
      </c>
      <c r="B33" s="183" t="s">
        <v>697</v>
      </c>
      <c r="C33" s="187" t="s">
        <v>2617</v>
      </c>
      <c r="D33" s="184" t="s">
        <v>774</v>
      </c>
      <c r="E33" s="184" t="s">
        <v>229</v>
      </c>
      <c r="F33" s="185" t="s">
        <v>236</v>
      </c>
      <c r="G33" s="185" t="s">
        <v>2618</v>
      </c>
      <c r="H33" s="186" t="s">
        <v>2619</v>
      </c>
      <c r="I33" s="186" t="s">
        <v>2622</v>
      </c>
    </row>
    <row r="34" spans="1:12" ht="12.95" customHeight="1" x14ac:dyDescent="0.2">
      <c r="A34" s="182" t="s">
        <v>749</v>
      </c>
      <c r="B34" s="183" t="s">
        <v>2624</v>
      </c>
      <c r="C34" s="187" t="s">
        <v>2625</v>
      </c>
      <c r="D34" s="184"/>
      <c r="E34" s="184" t="s">
        <v>229</v>
      </c>
      <c r="F34" s="185" t="s">
        <v>231</v>
      </c>
      <c r="G34" s="185" t="s">
        <v>2626</v>
      </c>
      <c r="H34" s="186" t="s">
        <v>2627</v>
      </c>
      <c r="I34" s="186" t="s">
        <v>794</v>
      </c>
    </row>
    <row r="35" spans="1:12" ht="12.95" customHeight="1" x14ac:dyDescent="0.2">
      <c r="A35" s="182" t="s">
        <v>8</v>
      </c>
      <c r="B35" s="183" t="s">
        <v>2630</v>
      </c>
      <c r="C35" s="187" t="s">
        <v>2631</v>
      </c>
      <c r="D35" s="184" t="s">
        <v>774</v>
      </c>
      <c r="E35" s="184" t="s">
        <v>230</v>
      </c>
      <c r="F35" s="185" t="s">
        <v>231</v>
      </c>
      <c r="G35" s="185" t="s">
        <v>2632</v>
      </c>
      <c r="H35" s="186" t="s">
        <v>1926</v>
      </c>
      <c r="I35" s="186" t="s">
        <v>1899</v>
      </c>
    </row>
    <row r="36" spans="1:12" ht="12.95" customHeight="1" x14ac:dyDescent="0.2">
      <c r="A36" s="182" t="s">
        <v>18</v>
      </c>
      <c r="B36" s="183" t="s">
        <v>2352</v>
      </c>
      <c r="C36" s="185" t="s">
        <v>2634</v>
      </c>
      <c r="D36" s="184"/>
      <c r="E36" s="184" t="s">
        <v>229</v>
      </c>
      <c r="F36" s="185" t="s">
        <v>231</v>
      </c>
      <c r="G36" s="185" t="s">
        <v>2635</v>
      </c>
      <c r="H36" s="186" t="s">
        <v>39</v>
      </c>
      <c r="I36" s="186" t="s">
        <v>80</v>
      </c>
    </row>
    <row r="37" spans="1:12" ht="12.95" customHeight="1" x14ac:dyDescent="0.2">
      <c r="A37" s="182" t="s">
        <v>6</v>
      </c>
      <c r="B37" s="183" t="s">
        <v>2638</v>
      </c>
      <c r="C37" s="185" t="s">
        <v>2639</v>
      </c>
      <c r="D37" s="184" t="s">
        <v>774</v>
      </c>
      <c r="E37" s="184" t="s">
        <v>229</v>
      </c>
      <c r="F37" s="185" t="s">
        <v>231</v>
      </c>
      <c r="G37" s="185" t="s">
        <v>2640</v>
      </c>
      <c r="H37" s="186" t="s">
        <v>135</v>
      </c>
      <c r="I37" s="186" t="s">
        <v>136</v>
      </c>
    </row>
    <row r="38" spans="1:12" ht="12.95" customHeight="1" x14ac:dyDescent="0.2">
      <c r="A38" s="182" t="s">
        <v>13</v>
      </c>
      <c r="B38" s="189" t="s">
        <v>2644</v>
      </c>
      <c r="C38" s="190" t="s">
        <v>2645</v>
      </c>
      <c r="D38" s="191" t="s">
        <v>774</v>
      </c>
      <c r="E38" s="191" t="s">
        <v>229</v>
      </c>
      <c r="F38" s="190" t="s">
        <v>231</v>
      </c>
      <c r="G38" s="190" t="s">
        <v>2646</v>
      </c>
      <c r="H38" s="192" t="s">
        <v>2647</v>
      </c>
      <c r="I38" s="192" t="s">
        <v>2649</v>
      </c>
    </row>
    <row r="39" spans="1:12" ht="12.95" customHeight="1" x14ac:dyDescent="0.2">
      <c r="A39" s="182" t="s">
        <v>14</v>
      </c>
      <c r="B39" s="189" t="s">
        <v>2651</v>
      </c>
      <c r="C39" s="190" t="s">
        <v>2652</v>
      </c>
      <c r="D39" s="191" t="s">
        <v>774</v>
      </c>
      <c r="E39" s="191" t="s">
        <v>230</v>
      </c>
      <c r="F39" s="190" t="s">
        <v>231</v>
      </c>
      <c r="G39" s="190" t="s">
        <v>2533</v>
      </c>
      <c r="H39" s="192" t="s">
        <v>1001</v>
      </c>
      <c r="I39" s="192" t="s">
        <v>1002</v>
      </c>
    </row>
    <row r="40" spans="1:12" ht="12.95" customHeight="1" x14ac:dyDescent="0.2">
      <c r="A40" s="182" t="s">
        <v>376</v>
      </c>
      <c r="B40" s="189" t="s">
        <v>2654</v>
      </c>
      <c r="C40" s="190" t="s">
        <v>2655</v>
      </c>
      <c r="D40" s="191" t="s">
        <v>774</v>
      </c>
      <c r="E40" s="191" t="s">
        <v>229</v>
      </c>
      <c r="F40" s="190" t="s">
        <v>2656</v>
      </c>
      <c r="G40" s="190" t="s">
        <v>2657</v>
      </c>
      <c r="H40" s="192" t="s">
        <v>2658</v>
      </c>
      <c r="I40" s="192" t="s">
        <v>237</v>
      </c>
    </row>
    <row r="41" spans="1:12" ht="12.95" customHeight="1" x14ac:dyDescent="0.2">
      <c r="A41" s="193" t="s">
        <v>698</v>
      </c>
      <c r="B41" s="194" t="s">
        <v>2661</v>
      </c>
      <c r="C41" s="193" t="s">
        <v>2662</v>
      </c>
      <c r="D41" s="193" t="s">
        <v>774</v>
      </c>
      <c r="E41" s="193" t="s">
        <v>229</v>
      </c>
      <c r="F41" s="193" t="s">
        <v>231</v>
      </c>
      <c r="G41" s="193" t="s">
        <v>2635</v>
      </c>
      <c r="H41" s="195" t="s">
        <v>1055</v>
      </c>
      <c r="I41" s="195" t="s">
        <v>1056</v>
      </c>
      <c r="J41" s="420" t="s">
        <v>207</v>
      </c>
      <c r="K41" s="420" t="s">
        <v>808</v>
      </c>
      <c r="L41" s="420" t="s">
        <v>812</v>
      </c>
    </row>
    <row r="42" spans="1:12" ht="12.95" customHeight="1" x14ac:dyDescent="0.2">
      <c r="A42" s="196"/>
      <c r="B42" s="197"/>
      <c r="C42" s="487" t="s">
        <v>3202</v>
      </c>
      <c r="D42" s="487"/>
      <c r="E42" s="487"/>
      <c r="F42" s="487"/>
      <c r="G42" s="487"/>
      <c r="H42" s="487"/>
      <c r="I42" s="197"/>
      <c r="J42" s="421">
        <f>COUNTIF(D3:D41,"x")</f>
        <v>19</v>
      </c>
      <c r="K42" s="421">
        <f>COUNTIF(E3:E40,"Khmer")</f>
        <v>6</v>
      </c>
      <c r="L42" s="422">
        <f>COUNTIFS(E3:E41,"Khmer",D3:D41,"x")</f>
        <v>4</v>
      </c>
    </row>
    <row r="44" spans="1:12" ht="24" customHeight="1" x14ac:dyDescent="0.2">
      <c r="A44" s="486" t="s">
        <v>3203</v>
      </c>
      <c r="B44" s="486"/>
      <c r="C44" s="486"/>
      <c r="D44" s="486"/>
      <c r="E44" s="486"/>
      <c r="F44" s="486"/>
      <c r="G44" s="486"/>
      <c r="H44" s="486"/>
      <c r="I44" s="486"/>
      <c r="J44" s="170"/>
      <c r="K44" s="170"/>
    </row>
    <row r="45" spans="1:12" s="175" customFormat="1" ht="19.5" customHeight="1" x14ac:dyDescent="0.2">
      <c r="A45" s="172" t="s">
        <v>766</v>
      </c>
      <c r="B45" s="172" t="s">
        <v>29</v>
      </c>
      <c r="C45" s="172" t="s">
        <v>30</v>
      </c>
      <c r="D45" s="172" t="s">
        <v>207</v>
      </c>
      <c r="E45" s="173" t="s">
        <v>769</v>
      </c>
      <c r="F45" s="172" t="s">
        <v>773</v>
      </c>
      <c r="G45" s="172" t="s">
        <v>805</v>
      </c>
      <c r="H45" s="172" t="s">
        <v>806</v>
      </c>
      <c r="I45" s="172" t="s">
        <v>807</v>
      </c>
      <c r="J45" s="174"/>
      <c r="K45" s="174"/>
    </row>
    <row r="46" spans="1:12" ht="12.95" customHeight="1" x14ac:dyDescent="0.2">
      <c r="A46" s="176" t="s">
        <v>710</v>
      </c>
      <c r="B46" s="177" t="s">
        <v>2663</v>
      </c>
      <c r="C46" s="178" t="s">
        <v>2612</v>
      </c>
      <c r="D46" s="179"/>
      <c r="E46" s="179" t="s">
        <v>229</v>
      </c>
      <c r="F46" s="180" t="s">
        <v>231</v>
      </c>
      <c r="G46" s="180" t="s">
        <v>1421</v>
      </c>
      <c r="H46" s="181" t="s">
        <v>837</v>
      </c>
      <c r="I46" s="181" t="s">
        <v>2665</v>
      </c>
    </row>
    <row r="47" spans="1:12" ht="12.95" customHeight="1" x14ac:dyDescent="0.2">
      <c r="A47" s="182" t="s">
        <v>712</v>
      </c>
      <c r="B47" s="183" t="s">
        <v>160</v>
      </c>
      <c r="C47" s="184" t="s">
        <v>2666</v>
      </c>
      <c r="D47" s="184" t="s">
        <v>774</v>
      </c>
      <c r="E47" s="184" t="s">
        <v>229</v>
      </c>
      <c r="F47" s="185" t="s">
        <v>2667</v>
      </c>
      <c r="G47" s="185" t="s">
        <v>1400</v>
      </c>
      <c r="H47" s="186" t="s">
        <v>2670</v>
      </c>
      <c r="I47" s="186" t="s">
        <v>2671</v>
      </c>
    </row>
    <row r="48" spans="1:12" ht="12.95" customHeight="1" x14ac:dyDescent="0.2">
      <c r="A48" s="182" t="s">
        <v>726</v>
      </c>
      <c r="B48" s="183" t="s">
        <v>2672</v>
      </c>
      <c r="C48" s="184" t="s">
        <v>1775</v>
      </c>
      <c r="D48" s="184" t="s">
        <v>774</v>
      </c>
      <c r="E48" s="184" t="s">
        <v>230</v>
      </c>
      <c r="F48" s="185" t="s">
        <v>231</v>
      </c>
      <c r="G48" s="185" t="s">
        <v>2051</v>
      </c>
      <c r="H48" s="186" t="s">
        <v>55</v>
      </c>
      <c r="I48" s="186" t="s">
        <v>311</v>
      </c>
    </row>
    <row r="49" spans="1:9" ht="12.95" customHeight="1" x14ac:dyDescent="0.2">
      <c r="A49" s="182" t="s">
        <v>728</v>
      </c>
      <c r="B49" s="183" t="s">
        <v>2674</v>
      </c>
      <c r="C49" s="184" t="s">
        <v>2675</v>
      </c>
      <c r="D49" s="184"/>
      <c r="E49" s="184" t="s">
        <v>229</v>
      </c>
      <c r="F49" s="185" t="s">
        <v>231</v>
      </c>
      <c r="G49" s="185" t="s">
        <v>2154</v>
      </c>
      <c r="H49" s="186" t="s">
        <v>2677</v>
      </c>
      <c r="I49" s="186" t="s">
        <v>856</v>
      </c>
    </row>
    <row r="50" spans="1:9" ht="12.95" customHeight="1" x14ac:dyDescent="0.2">
      <c r="A50" s="182" t="s">
        <v>730</v>
      </c>
      <c r="B50" s="183" t="s">
        <v>2678</v>
      </c>
      <c r="C50" s="187" t="s">
        <v>2679</v>
      </c>
      <c r="D50" s="184"/>
      <c r="E50" s="184" t="s">
        <v>229</v>
      </c>
      <c r="F50" s="185" t="s">
        <v>231</v>
      </c>
      <c r="G50" s="185" t="s">
        <v>1371</v>
      </c>
      <c r="H50" s="186" t="s">
        <v>2681</v>
      </c>
      <c r="I50" s="186" t="s">
        <v>2682</v>
      </c>
    </row>
    <row r="51" spans="1:9" ht="12.95" customHeight="1" x14ac:dyDescent="0.2">
      <c r="A51" s="182" t="s">
        <v>732</v>
      </c>
      <c r="B51" s="183" t="s">
        <v>2684</v>
      </c>
      <c r="C51" s="187" t="s">
        <v>2685</v>
      </c>
      <c r="D51" s="184"/>
      <c r="E51" s="184" t="s">
        <v>229</v>
      </c>
      <c r="F51" s="185" t="s">
        <v>231</v>
      </c>
      <c r="G51" s="185" t="s">
        <v>1385</v>
      </c>
      <c r="H51" s="186" t="s">
        <v>2687</v>
      </c>
      <c r="I51" s="186" t="s">
        <v>2688</v>
      </c>
    </row>
    <row r="52" spans="1:9" ht="12.95" customHeight="1" x14ac:dyDescent="0.2">
      <c r="A52" s="182" t="s">
        <v>734</v>
      </c>
      <c r="B52" s="183" t="s">
        <v>2689</v>
      </c>
      <c r="C52" s="187" t="s">
        <v>2690</v>
      </c>
      <c r="D52" s="184"/>
      <c r="E52" s="184" t="s">
        <v>229</v>
      </c>
      <c r="F52" s="185" t="s">
        <v>231</v>
      </c>
      <c r="G52" s="185" t="s">
        <v>1422</v>
      </c>
      <c r="H52" s="186" t="s">
        <v>2692</v>
      </c>
      <c r="I52" s="186" t="s">
        <v>2693</v>
      </c>
    </row>
    <row r="53" spans="1:9" ht="12.95" customHeight="1" x14ac:dyDescent="0.2">
      <c r="A53" s="182" t="s">
        <v>735</v>
      </c>
      <c r="B53" s="183" t="s">
        <v>2694</v>
      </c>
      <c r="C53" s="184" t="s">
        <v>2695</v>
      </c>
      <c r="D53" s="184" t="s">
        <v>774</v>
      </c>
      <c r="E53" s="184" t="s">
        <v>230</v>
      </c>
      <c r="F53" s="185" t="s">
        <v>2696</v>
      </c>
      <c r="G53" s="185" t="s">
        <v>2154</v>
      </c>
      <c r="H53" s="186" t="s">
        <v>2698</v>
      </c>
      <c r="I53" s="186" t="s">
        <v>2699</v>
      </c>
    </row>
    <row r="54" spans="1:9" ht="12.95" customHeight="1" x14ac:dyDescent="0.2">
      <c r="A54" s="182" t="s">
        <v>737</v>
      </c>
      <c r="B54" s="183" t="s">
        <v>2334</v>
      </c>
      <c r="C54" s="187" t="s">
        <v>2700</v>
      </c>
      <c r="D54" s="184"/>
      <c r="E54" s="184" t="s">
        <v>230</v>
      </c>
      <c r="F54" s="185" t="s">
        <v>231</v>
      </c>
      <c r="G54" s="185" t="s">
        <v>1424</v>
      </c>
      <c r="H54" s="186" t="s">
        <v>2701</v>
      </c>
      <c r="I54" s="188" t="s">
        <v>2702</v>
      </c>
    </row>
    <row r="55" spans="1:9" ht="12.95" customHeight="1" x14ac:dyDescent="0.2">
      <c r="A55" s="182" t="s">
        <v>2</v>
      </c>
      <c r="B55" s="183" t="s">
        <v>2704</v>
      </c>
      <c r="C55" s="187" t="s">
        <v>2705</v>
      </c>
      <c r="D55" s="184"/>
      <c r="E55" s="184" t="s">
        <v>229</v>
      </c>
      <c r="F55" s="185" t="s">
        <v>231</v>
      </c>
      <c r="G55" s="185" t="s">
        <v>1377</v>
      </c>
      <c r="H55" s="186" t="s">
        <v>2706</v>
      </c>
      <c r="I55" s="186" t="s">
        <v>2707</v>
      </c>
    </row>
    <row r="56" spans="1:9" ht="12.95" customHeight="1" x14ac:dyDescent="0.2">
      <c r="A56" s="182" t="s">
        <v>3</v>
      </c>
      <c r="B56" s="183" t="s">
        <v>1697</v>
      </c>
      <c r="C56" s="184" t="s">
        <v>2708</v>
      </c>
      <c r="D56" s="184"/>
      <c r="E56" s="184" t="s">
        <v>229</v>
      </c>
      <c r="F56" s="185" t="s">
        <v>231</v>
      </c>
      <c r="G56" s="185" t="s">
        <v>1411</v>
      </c>
      <c r="H56" s="186" t="s">
        <v>2709</v>
      </c>
      <c r="I56" s="186" t="s">
        <v>2710</v>
      </c>
    </row>
    <row r="57" spans="1:9" ht="12.95" customHeight="1" x14ac:dyDescent="0.2">
      <c r="A57" s="182" t="s">
        <v>11</v>
      </c>
      <c r="B57" s="183" t="s">
        <v>2712</v>
      </c>
      <c r="C57" s="184" t="s">
        <v>2713</v>
      </c>
      <c r="D57" s="184"/>
      <c r="E57" s="184" t="s">
        <v>229</v>
      </c>
      <c r="F57" s="185" t="s">
        <v>231</v>
      </c>
      <c r="G57" s="185" t="s">
        <v>1368</v>
      </c>
      <c r="H57" s="186" t="s">
        <v>2714</v>
      </c>
      <c r="I57" s="186" t="s">
        <v>871</v>
      </c>
    </row>
    <row r="58" spans="1:9" ht="12.95" customHeight="1" x14ac:dyDescent="0.2">
      <c r="A58" s="182" t="s">
        <v>24</v>
      </c>
      <c r="B58" s="183" t="s">
        <v>2716</v>
      </c>
      <c r="C58" s="184" t="s">
        <v>2717</v>
      </c>
      <c r="D58" s="184"/>
      <c r="E58" s="184" t="s">
        <v>229</v>
      </c>
      <c r="F58" s="185" t="s">
        <v>236</v>
      </c>
      <c r="G58" s="185" t="s">
        <v>1400</v>
      </c>
      <c r="H58" s="188" t="s">
        <v>476</v>
      </c>
      <c r="I58" s="186" t="s">
        <v>190</v>
      </c>
    </row>
    <row r="59" spans="1:9" ht="12.95" customHeight="1" x14ac:dyDescent="0.2">
      <c r="A59" s="182" t="s">
        <v>17</v>
      </c>
      <c r="B59" s="183" t="s">
        <v>2720</v>
      </c>
      <c r="C59" s="184" t="s">
        <v>2721</v>
      </c>
      <c r="D59" s="184" t="s">
        <v>774</v>
      </c>
      <c r="E59" s="184" t="s">
        <v>229</v>
      </c>
      <c r="F59" s="185" t="s">
        <v>231</v>
      </c>
      <c r="G59" s="185" t="s">
        <v>2012</v>
      </c>
      <c r="H59" s="186" t="s">
        <v>838</v>
      </c>
      <c r="I59" s="186" t="s">
        <v>894</v>
      </c>
    </row>
    <row r="60" spans="1:9" ht="12.95" customHeight="1" x14ac:dyDescent="0.2">
      <c r="A60" s="182" t="s">
        <v>21</v>
      </c>
      <c r="B60" s="183" t="s">
        <v>2724</v>
      </c>
      <c r="C60" s="187" t="s">
        <v>2725</v>
      </c>
      <c r="D60" s="184"/>
      <c r="E60" s="184" t="s">
        <v>229</v>
      </c>
      <c r="F60" s="185" t="s">
        <v>231</v>
      </c>
      <c r="G60" s="185" t="s">
        <v>2135</v>
      </c>
      <c r="H60" s="186" t="s">
        <v>2726</v>
      </c>
      <c r="I60" s="186" t="s">
        <v>2728</v>
      </c>
    </row>
    <row r="61" spans="1:9" ht="12.95" customHeight="1" x14ac:dyDescent="0.2">
      <c r="A61" s="182" t="s">
        <v>743</v>
      </c>
      <c r="B61" s="183" t="s">
        <v>502</v>
      </c>
      <c r="C61" s="187" t="s">
        <v>2729</v>
      </c>
      <c r="D61" s="184"/>
      <c r="E61" s="184" t="s">
        <v>229</v>
      </c>
      <c r="F61" s="185" t="s">
        <v>231</v>
      </c>
      <c r="G61" s="185" t="s">
        <v>1422</v>
      </c>
      <c r="H61" s="186" t="s">
        <v>1235</v>
      </c>
      <c r="I61" s="186" t="s">
        <v>2732</v>
      </c>
    </row>
    <row r="62" spans="1:9" ht="12.95" customHeight="1" x14ac:dyDescent="0.2">
      <c r="A62" s="182" t="s">
        <v>7</v>
      </c>
      <c r="B62" s="183" t="s">
        <v>2733</v>
      </c>
      <c r="C62" s="184" t="s">
        <v>2734</v>
      </c>
      <c r="D62" s="184" t="s">
        <v>774</v>
      </c>
      <c r="E62" s="184" t="s">
        <v>229</v>
      </c>
      <c r="F62" s="185" t="s">
        <v>2551</v>
      </c>
      <c r="G62" s="185" t="s">
        <v>1406</v>
      </c>
      <c r="H62" s="186" t="s">
        <v>2735</v>
      </c>
      <c r="I62" s="186" t="s">
        <v>2736</v>
      </c>
    </row>
    <row r="63" spans="1:9" ht="12.95" customHeight="1" x14ac:dyDescent="0.2">
      <c r="A63" s="182" t="s">
        <v>744</v>
      </c>
      <c r="B63" s="183" t="s">
        <v>2737</v>
      </c>
      <c r="C63" s="187" t="s">
        <v>2738</v>
      </c>
      <c r="D63" s="184" t="s">
        <v>774</v>
      </c>
      <c r="E63" s="184" t="s">
        <v>229</v>
      </c>
      <c r="F63" s="185" t="s">
        <v>2551</v>
      </c>
      <c r="G63" s="185" t="s">
        <v>2125</v>
      </c>
      <c r="H63" s="186" t="s">
        <v>1070</v>
      </c>
      <c r="I63" s="186" t="s">
        <v>2740</v>
      </c>
    </row>
    <row r="64" spans="1:9" ht="12.95" customHeight="1" x14ac:dyDescent="0.2">
      <c r="A64" s="182" t="s">
        <v>19</v>
      </c>
      <c r="B64" s="183" t="s">
        <v>2741</v>
      </c>
      <c r="C64" s="184" t="s">
        <v>2742</v>
      </c>
      <c r="D64" s="184" t="s">
        <v>774</v>
      </c>
      <c r="E64" s="184" t="s">
        <v>229</v>
      </c>
      <c r="F64" s="185" t="s">
        <v>231</v>
      </c>
      <c r="G64" s="185" t="s">
        <v>1407</v>
      </c>
      <c r="H64" s="186" t="s">
        <v>2744</v>
      </c>
      <c r="I64" s="186" t="s">
        <v>2746</v>
      </c>
    </row>
    <row r="65" spans="1:9" ht="12.95" customHeight="1" x14ac:dyDescent="0.2">
      <c r="A65" s="182" t="s">
        <v>12</v>
      </c>
      <c r="B65" s="183" t="s">
        <v>2747</v>
      </c>
      <c r="C65" s="184" t="s">
        <v>2748</v>
      </c>
      <c r="D65" s="184"/>
      <c r="E65" s="184" t="s">
        <v>229</v>
      </c>
      <c r="F65" s="185" t="s">
        <v>231</v>
      </c>
      <c r="G65" s="185" t="s">
        <v>2749</v>
      </c>
      <c r="H65" s="186" t="s">
        <v>841</v>
      </c>
      <c r="I65" s="186" t="s">
        <v>897</v>
      </c>
    </row>
    <row r="66" spans="1:9" ht="12.95" customHeight="1" x14ac:dyDescent="0.2">
      <c r="A66" s="182" t="s">
        <v>745</v>
      </c>
      <c r="B66" s="183" t="s">
        <v>2752</v>
      </c>
      <c r="C66" s="184" t="s">
        <v>2753</v>
      </c>
      <c r="D66" s="184" t="s">
        <v>774</v>
      </c>
      <c r="E66" s="184" t="s">
        <v>230</v>
      </c>
      <c r="F66" s="185" t="s">
        <v>236</v>
      </c>
      <c r="G66" s="185" t="s">
        <v>1991</v>
      </c>
      <c r="H66" s="186" t="s">
        <v>2755</v>
      </c>
      <c r="I66" s="186" t="s">
        <v>2757</v>
      </c>
    </row>
    <row r="67" spans="1:9" ht="12.95" customHeight="1" x14ac:dyDescent="0.2">
      <c r="A67" s="182" t="s">
        <v>16</v>
      </c>
      <c r="B67" s="183" t="s">
        <v>2759</v>
      </c>
      <c r="C67" s="187" t="s">
        <v>2760</v>
      </c>
      <c r="D67" s="184" t="s">
        <v>774</v>
      </c>
      <c r="E67" s="184" t="s">
        <v>229</v>
      </c>
      <c r="F67" s="185" t="s">
        <v>231</v>
      </c>
      <c r="G67" s="185" t="s">
        <v>2761</v>
      </c>
      <c r="H67" s="186" t="s">
        <v>2763</v>
      </c>
      <c r="I67" s="186" t="s">
        <v>2765</v>
      </c>
    </row>
    <row r="68" spans="1:9" ht="12.95" customHeight="1" x14ac:dyDescent="0.2">
      <c r="A68" s="182" t="s">
        <v>746</v>
      </c>
      <c r="B68" s="183" t="s">
        <v>2766</v>
      </c>
      <c r="C68" s="187" t="s">
        <v>2767</v>
      </c>
      <c r="D68" s="184"/>
      <c r="E68" s="184" t="s">
        <v>230</v>
      </c>
      <c r="F68" s="185" t="s">
        <v>2551</v>
      </c>
      <c r="G68" s="185" t="s">
        <v>2768</v>
      </c>
      <c r="H68" s="186" t="s">
        <v>1203</v>
      </c>
      <c r="I68" s="186" t="s">
        <v>2771</v>
      </c>
    </row>
    <row r="69" spans="1:9" ht="12.95" customHeight="1" x14ac:dyDescent="0.2">
      <c r="A69" s="182" t="s">
        <v>4</v>
      </c>
      <c r="B69" s="183" t="s">
        <v>2772</v>
      </c>
      <c r="C69" s="187" t="s">
        <v>2773</v>
      </c>
      <c r="D69" s="184" t="s">
        <v>774</v>
      </c>
      <c r="E69" s="184" t="s">
        <v>230</v>
      </c>
      <c r="F69" s="185" t="s">
        <v>231</v>
      </c>
      <c r="G69" s="185" t="s">
        <v>1400</v>
      </c>
      <c r="H69" s="186" t="s">
        <v>2774</v>
      </c>
      <c r="I69" s="186" t="s">
        <v>1855</v>
      </c>
    </row>
    <row r="70" spans="1:9" ht="12.95" customHeight="1" x14ac:dyDescent="0.2">
      <c r="A70" s="182" t="s">
        <v>15</v>
      </c>
      <c r="B70" s="183" t="s">
        <v>2775</v>
      </c>
      <c r="C70" s="184" t="s">
        <v>2776</v>
      </c>
      <c r="D70" s="184" t="s">
        <v>774</v>
      </c>
      <c r="E70" s="184" t="s">
        <v>229</v>
      </c>
      <c r="F70" s="185" t="s">
        <v>231</v>
      </c>
      <c r="G70" s="185" t="s">
        <v>1377</v>
      </c>
      <c r="H70" s="186" t="s">
        <v>2778</v>
      </c>
      <c r="I70" s="186" t="s">
        <v>2780</v>
      </c>
    </row>
    <row r="71" spans="1:9" ht="12.95" customHeight="1" x14ac:dyDescent="0.2">
      <c r="A71" s="182" t="s">
        <v>20</v>
      </c>
      <c r="B71" s="183" t="s">
        <v>2781</v>
      </c>
      <c r="C71" s="184" t="s">
        <v>1717</v>
      </c>
      <c r="D71" s="184"/>
      <c r="E71" s="184" t="s">
        <v>229</v>
      </c>
      <c r="F71" s="185" t="s">
        <v>236</v>
      </c>
      <c r="G71" s="185" t="s">
        <v>1427</v>
      </c>
      <c r="H71" s="186" t="s">
        <v>2395</v>
      </c>
      <c r="I71" s="186" t="s">
        <v>2783</v>
      </c>
    </row>
    <row r="72" spans="1:9" ht="12.95" customHeight="1" x14ac:dyDescent="0.2">
      <c r="A72" s="182" t="s">
        <v>5</v>
      </c>
      <c r="B72" s="183" t="s">
        <v>2784</v>
      </c>
      <c r="C72" s="187" t="s">
        <v>2785</v>
      </c>
      <c r="D72" s="184"/>
      <c r="E72" s="184" t="s">
        <v>229</v>
      </c>
      <c r="F72" s="185" t="s">
        <v>2551</v>
      </c>
      <c r="G72" s="185" t="s">
        <v>1392</v>
      </c>
      <c r="H72" s="186" t="s">
        <v>1030</v>
      </c>
      <c r="I72" s="186" t="s">
        <v>1031</v>
      </c>
    </row>
    <row r="73" spans="1:9" ht="12.95" customHeight="1" x14ac:dyDescent="0.2">
      <c r="A73" s="182" t="s">
        <v>747</v>
      </c>
      <c r="B73" s="183" t="s">
        <v>2788</v>
      </c>
      <c r="C73" s="187" t="s">
        <v>549</v>
      </c>
      <c r="D73" s="184" t="s">
        <v>774</v>
      </c>
      <c r="E73" s="184" t="s">
        <v>229</v>
      </c>
      <c r="F73" s="185" t="s">
        <v>2551</v>
      </c>
      <c r="G73" s="185" t="s">
        <v>1413</v>
      </c>
      <c r="H73" s="186" t="s">
        <v>2790</v>
      </c>
      <c r="I73" s="186" t="s">
        <v>78</v>
      </c>
    </row>
    <row r="74" spans="1:9" ht="12.95" customHeight="1" x14ac:dyDescent="0.2">
      <c r="A74" s="182" t="s">
        <v>748</v>
      </c>
      <c r="B74" s="183" t="s">
        <v>2348</v>
      </c>
      <c r="C74" s="187" t="s">
        <v>1665</v>
      </c>
      <c r="D74" s="184"/>
      <c r="E74" s="184" t="s">
        <v>229</v>
      </c>
      <c r="F74" s="185" t="s">
        <v>235</v>
      </c>
      <c r="G74" s="185" t="s">
        <v>1401</v>
      </c>
      <c r="H74" s="186" t="s">
        <v>292</v>
      </c>
      <c r="I74" s="186" t="s">
        <v>1849</v>
      </c>
    </row>
    <row r="75" spans="1:9" ht="12.95" customHeight="1" x14ac:dyDescent="0.2">
      <c r="A75" s="182" t="s">
        <v>9</v>
      </c>
      <c r="B75" s="183" t="s">
        <v>2792</v>
      </c>
      <c r="C75" s="187" t="s">
        <v>2793</v>
      </c>
      <c r="D75" s="184" t="s">
        <v>774</v>
      </c>
      <c r="E75" s="184" t="s">
        <v>229</v>
      </c>
      <c r="F75" s="185" t="s">
        <v>231</v>
      </c>
      <c r="G75" s="185" t="s">
        <v>1416</v>
      </c>
      <c r="H75" s="186" t="s">
        <v>2795</v>
      </c>
      <c r="I75" s="186" t="s">
        <v>2796</v>
      </c>
    </row>
    <row r="76" spans="1:9" ht="12.95" customHeight="1" x14ac:dyDescent="0.2">
      <c r="A76" s="182" t="s">
        <v>10</v>
      </c>
      <c r="B76" s="183" t="s">
        <v>2797</v>
      </c>
      <c r="C76" s="187" t="s">
        <v>2798</v>
      </c>
      <c r="D76" s="184" t="s">
        <v>774</v>
      </c>
      <c r="E76" s="184" t="s">
        <v>229</v>
      </c>
      <c r="F76" s="185" t="s">
        <v>2799</v>
      </c>
      <c r="G76" s="185" t="s">
        <v>1407</v>
      </c>
      <c r="H76" s="186" t="s">
        <v>2802</v>
      </c>
      <c r="I76" s="186" t="s">
        <v>2803</v>
      </c>
    </row>
    <row r="77" spans="1:9" ht="12.95" customHeight="1" x14ac:dyDescent="0.2">
      <c r="A77" s="182" t="s">
        <v>749</v>
      </c>
      <c r="B77" s="183" t="s">
        <v>2804</v>
      </c>
      <c r="C77" s="187" t="s">
        <v>2721</v>
      </c>
      <c r="D77" s="184" t="s">
        <v>774</v>
      </c>
      <c r="E77" s="184" t="s">
        <v>230</v>
      </c>
      <c r="F77" s="185" t="s">
        <v>2551</v>
      </c>
      <c r="G77" s="185" t="s">
        <v>2805</v>
      </c>
      <c r="H77" s="186" t="s">
        <v>2808</v>
      </c>
      <c r="I77" s="186" t="s">
        <v>2809</v>
      </c>
    </row>
    <row r="78" spans="1:9" ht="12.95" customHeight="1" x14ac:dyDescent="0.2">
      <c r="A78" s="182" t="s">
        <v>8</v>
      </c>
      <c r="B78" s="183" t="s">
        <v>2810</v>
      </c>
      <c r="C78" s="187" t="s">
        <v>2811</v>
      </c>
      <c r="D78" s="184" t="s">
        <v>774</v>
      </c>
      <c r="E78" s="184" t="s">
        <v>229</v>
      </c>
      <c r="F78" s="185" t="s">
        <v>2551</v>
      </c>
      <c r="G78" s="185" t="s">
        <v>1392</v>
      </c>
      <c r="H78" s="186" t="s">
        <v>1098</v>
      </c>
      <c r="I78" s="186" t="s">
        <v>2814</v>
      </c>
    </row>
    <row r="79" spans="1:9" ht="12.95" customHeight="1" x14ac:dyDescent="0.2">
      <c r="A79" s="182" t="s">
        <v>18</v>
      </c>
      <c r="B79" s="183" t="s">
        <v>644</v>
      </c>
      <c r="C79" s="185" t="s">
        <v>2815</v>
      </c>
      <c r="D79" s="184"/>
      <c r="E79" s="184" t="s">
        <v>229</v>
      </c>
      <c r="F79" s="185" t="s">
        <v>231</v>
      </c>
      <c r="G79" s="185" t="s">
        <v>1416</v>
      </c>
      <c r="H79" s="186" t="s">
        <v>2817</v>
      </c>
      <c r="I79" s="186" t="s">
        <v>2818</v>
      </c>
    </row>
    <row r="80" spans="1:9" ht="12.95" customHeight="1" x14ac:dyDescent="0.2">
      <c r="A80" s="182" t="s">
        <v>6</v>
      </c>
      <c r="B80" s="183" t="s">
        <v>2819</v>
      </c>
      <c r="C80" s="185" t="s">
        <v>1744</v>
      </c>
      <c r="D80" s="184" t="s">
        <v>774</v>
      </c>
      <c r="E80" s="184" t="s">
        <v>229</v>
      </c>
      <c r="F80" s="185" t="s">
        <v>231</v>
      </c>
      <c r="G80" s="185" t="s">
        <v>1404</v>
      </c>
      <c r="H80" s="186" t="s">
        <v>616</v>
      </c>
      <c r="I80" s="186" t="s">
        <v>1050</v>
      </c>
    </row>
    <row r="81" spans="1:12" ht="12.95" customHeight="1" x14ac:dyDescent="0.2">
      <c r="A81" s="182" t="s">
        <v>13</v>
      </c>
      <c r="B81" s="189" t="s">
        <v>2822</v>
      </c>
      <c r="C81" s="190" t="s">
        <v>2679</v>
      </c>
      <c r="D81" s="191" t="s">
        <v>774</v>
      </c>
      <c r="E81" s="191" t="s">
        <v>229</v>
      </c>
      <c r="F81" s="190" t="s">
        <v>2551</v>
      </c>
      <c r="G81" s="190" t="s">
        <v>2823</v>
      </c>
      <c r="H81" s="192" t="s">
        <v>2826</v>
      </c>
      <c r="I81" s="192" t="s">
        <v>2827</v>
      </c>
    </row>
    <row r="82" spans="1:12" ht="12.95" customHeight="1" x14ac:dyDescent="0.2">
      <c r="A82" s="182" t="s">
        <v>14</v>
      </c>
      <c r="B82" s="189" t="s">
        <v>2828</v>
      </c>
      <c r="C82" s="190" t="s">
        <v>2829</v>
      </c>
      <c r="D82" s="191"/>
      <c r="E82" s="191" t="s">
        <v>229</v>
      </c>
      <c r="F82" s="190" t="s">
        <v>236</v>
      </c>
      <c r="G82" s="190" t="s">
        <v>1385</v>
      </c>
      <c r="H82" s="192" t="s">
        <v>2831</v>
      </c>
      <c r="I82" s="192" t="s">
        <v>2832</v>
      </c>
    </row>
    <row r="83" spans="1:12" ht="12.95" customHeight="1" x14ac:dyDescent="0.2">
      <c r="A83" s="182" t="s">
        <v>376</v>
      </c>
      <c r="B83" s="189" t="s">
        <v>86</v>
      </c>
      <c r="C83" s="190" t="s">
        <v>2833</v>
      </c>
      <c r="D83" s="191" t="s">
        <v>774</v>
      </c>
      <c r="E83" s="191" t="s">
        <v>229</v>
      </c>
      <c r="F83" s="190" t="s">
        <v>231</v>
      </c>
      <c r="G83" s="190" t="s">
        <v>2834</v>
      </c>
      <c r="H83" s="192" t="s">
        <v>389</v>
      </c>
      <c r="I83" s="192" t="s">
        <v>2837</v>
      </c>
    </row>
    <row r="84" spans="1:12" ht="12.95" customHeight="1" x14ac:dyDescent="0.2">
      <c r="A84" s="193"/>
      <c r="B84" s="194"/>
      <c r="C84" s="193"/>
      <c r="D84" s="193"/>
      <c r="E84" s="193"/>
      <c r="F84" s="193"/>
      <c r="G84" s="193"/>
      <c r="H84" s="195"/>
      <c r="I84" s="195"/>
      <c r="J84" s="420" t="s">
        <v>207</v>
      </c>
      <c r="K84" s="420" t="s">
        <v>808</v>
      </c>
      <c r="L84" s="420" t="s">
        <v>812</v>
      </c>
    </row>
    <row r="85" spans="1:12" ht="12.95" customHeight="1" x14ac:dyDescent="0.2">
      <c r="A85" s="196"/>
      <c r="B85" s="197"/>
      <c r="C85" s="487" t="s">
        <v>3207</v>
      </c>
      <c r="D85" s="487"/>
      <c r="E85" s="487"/>
      <c r="F85" s="487"/>
      <c r="G85" s="487"/>
      <c r="H85" s="487"/>
      <c r="I85" s="197"/>
      <c r="J85" s="421">
        <f>COUNTIF(D46:D84,"x")</f>
        <v>19</v>
      </c>
      <c r="K85" s="421">
        <f>COUNTIF(E46:E83,"Khmer")</f>
        <v>7</v>
      </c>
      <c r="L85" s="422">
        <f>COUNTIFS(E46:E84,"Khmer",D46:D84,"x")</f>
        <v>5</v>
      </c>
    </row>
    <row r="87" spans="1:12" ht="24" customHeight="1" x14ac:dyDescent="0.2">
      <c r="A87" s="486" t="s">
        <v>3204</v>
      </c>
      <c r="B87" s="486"/>
      <c r="C87" s="486"/>
      <c r="D87" s="486"/>
      <c r="E87" s="486"/>
      <c r="F87" s="486"/>
      <c r="G87" s="486"/>
      <c r="H87" s="486"/>
      <c r="I87" s="486"/>
      <c r="J87" s="170"/>
      <c r="K87" s="170"/>
    </row>
    <row r="88" spans="1:12" s="175" customFormat="1" ht="19.5" customHeight="1" x14ac:dyDescent="0.2">
      <c r="A88" s="172" t="s">
        <v>766</v>
      </c>
      <c r="B88" s="172" t="s">
        <v>29</v>
      </c>
      <c r="C88" s="172" t="s">
        <v>30</v>
      </c>
      <c r="D88" s="172" t="s">
        <v>207</v>
      </c>
      <c r="E88" s="173" t="s">
        <v>769</v>
      </c>
      <c r="F88" s="172" t="s">
        <v>773</v>
      </c>
      <c r="G88" s="172" t="s">
        <v>805</v>
      </c>
      <c r="H88" s="172" t="s">
        <v>806</v>
      </c>
      <c r="I88" s="172" t="s">
        <v>807</v>
      </c>
      <c r="J88" s="174"/>
      <c r="K88" s="174"/>
    </row>
    <row r="89" spans="1:12" ht="12.95" customHeight="1" x14ac:dyDescent="0.2">
      <c r="A89" s="176" t="s">
        <v>710</v>
      </c>
      <c r="B89" s="177" t="s">
        <v>2838</v>
      </c>
      <c r="C89" s="178" t="s">
        <v>2839</v>
      </c>
      <c r="D89" s="179" t="s">
        <v>774</v>
      </c>
      <c r="E89" s="179" t="s">
        <v>229</v>
      </c>
      <c r="F89" s="180" t="s">
        <v>231</v>
      </c>
      <c r="G89" s="180" t="s">
        <v>2761</v>
      </c>
      <c r="H89" s="181" t="s">
        <v>2840</v>
      </c>
      <c r="I89" s="181" t="s">
        <v>2842</v>
      </c>
    </row>
    <row r="90" spans="1:12" ht="12.95" customHeight="1" x14ac:dyDescent="0.2">
      <c r="A90" s="182" t="s">
        <v>712</v>
      </c>
      <c r="B90" s="183" t="s">
        <v>2843</v>
      </c>
      <c r="C90" s="184" t="s">
        <v>2844</v>
      </c>
      <c r="D90" s="184" t="s">
        <v>774</v>
      </c>
      <c r="E90" s="184" t="s">
        <v>229</v>
      </c>
      <c r="F90" s="185" t="s">
        <v>231</v>
      </c>
      <c r="G90" s="185" t="s">
        <v>1398</v>
      </c>
      <c r="H90" s="186" t="s">
        <v>2845</v>
      </c>
      <c r="I90" s="186" t="s">
        <v>2848</v>
      </c>
    </row>
    <row r="91" spans="1:12" ht="12.95" customHeight="1" x14ac:dyDescent="0.2">
      <c r="A91" s="182" t="s">
        <v>726</v>
      </c>
      <c r="B91" s="183" t="s">
        <v>2851</v>
      </c>
      <c r="C91" s="184" t="s">
        <v>2852</v>
      </c>
      <c r="D91" s="184" t="s">
        <v>774</v>
      </c>
      <c r="E91" s="184" t="s">
        <v>229</v>
      </c>
      <c r="F91" s="185" t="s">
        <v>231</v>
      </c>
      <c r="G91" s="185" t="s">
        <v>1398</v>
      </c>
      <c r="H91" s="186" t="s">
        <v>2853</v>
      </c>
      <c r="I91" s="186" t="s">
        <v>2855</v>
      </c>
    </row>
    <row r="92" spans="1:12" ht="12.95" customHeight="1" x14ac:dyDescent="0.2">
      <c r="A92" s="182" t="s">
        <v>728</v>
      </c>
      <c r="B92" s="183" t="s">
        <v>2856</v>
      </c>
      <c r="C92" s="184" t="s">
        <v>2857</v>
      </c>
      <c r="D92" s="184" t="s">
        <v>774</v>
      </c>
      <c r="E92" s="184" t="s">
        <v>230</v>
      </c>
      <c r="F92" s="185" t="s">
        <v>231</v>
      </c>
      <c r="G92" s="185" t="s">
        <v>1369</v>
      </c>
      <c r="H92" s="186" t="s">
        <v>2858</v>
      </c>
      <c r="I92" s="186" t="s">
        <v>2861</v>
      </c>
    </row>
    <row r="93" spans="1:12" ht="12.95" customHeight="1" x14ac:dyDescent="0.2">
      <c r="A93" s="182" t="s">
        <v>730</v>
      </c>
      <c r="B93" s="183" t="s">
        <v>2862</v>
      </c>
      <c r="C93" s="187" t="s">
        <v>2863</v>
      </c>
      <c r="D93" s="184"/>
      <c r="E93" s="184" t="s">
        <v>229</v>
      </c>
      <c r="F93" s="185" t="s">
        <v>2551</v>
      </c>
      <c r="G93" s="185" t="s">
        <v>1404</v>
      </c>
      <c r="H93" s="186" t="s">
        <v>2864</v>
      </c>
      <c r="I93" s="186" t="s">
        <v>2866</v>
      </c>
    </row>
    <row r="94" spans="1:12" ht="12.95" customHeight="1" x14ac:dyDescent="0.2">
      <c r="A94" s="182" t="s">
        <v>732</v>
      </c>
      <c r="B94" s="183" t="s">
        <v>1160</v>
      </c>
      <c r="C94" s="187" t="s">
        <v>2867</v>
      </c>
      <c r="D94" s="184"/>
      <c r="E94" s="184" t="s">
        <v>229</v>
      </c>
      <c r="F94" s="185" t="s">
        <v>231</v>
      </c>
      <c r="G94" s="185" t="s">
        <v>1410</v>
      </c>
      <c r="H94" s="186" t="s">
        <v>2868</v>
      </c>
      <c r="I94" s="186" t="s">
        <v>2870</v>
      </c>
    </row>
    <row r="95" spans="1:12" ht="12.95" customHeight="1" x14ac:dyDescent="0.2">
      <c r="A95" s="182" t="s">
        <v>734</v>
      </c>
      <c r="B95" s="183" t="s">
        <v>2871</v>
      </c>
      <c r="C95" s="187" t="s">
        <v>2872</v>
      </c>
      <c r="D95" s="184"/>
      <c r="E95" s="184" t="s">
        <v>229</v>
      </c>
      <c r="F95" s="185" t="s">
        <v>231</v>
      </c>
      <c r="G95" s="185" t="s">
        <v>1991</v>
      </c>
      <c r="H95" s="186" t="s">
        <v>2873</v>
      </c>
      <c r="I95" s="186" t="s">
        <v>2874</v>
      </c>
    </row>
    <row r="96" spans="1:12" ht="12.95" customHeight="1" x14ac:dyDescent="0.2">
      <c r="A96" s="182" t="s">
        <v>735</v>
      </c>
      <c r="B96" s="183" t="s">
        <v>2875</v>
      </c>
      <c r="C96" s="184" t="s">
        <v>1202</v>
      </c>
      <c r="D96" s="184"/>
      <c r="E96" s="184" t="s">
        <v>229</v>
      </c>
      <c r="F96" s="185" t="s">
        <v>872</v>
      </c>
      <c r="G96" s="185" t="s">
        <v>1398</v>
      </c>
      <c r="H96" s="186" t="s">
        <v>2876</v>
      </c>
      <c r="I96" s="186" t="s">
        <v>2878</v>
      </c>
    </row>
    <row r="97" spans="1:9" ht="12.95" customHeight="1" x14ac:dyDescent="0.2">
      <c r="A97" s="182" t="s">
        <v>737</v>
      </c>
      <c r="B97" s="183" t="s">
        <v>2880</v>
      </c>
      <c r="C97" s="187" t="s">
        <v>2881</v>
      </c>
      <c r="D97" s="184"/>
      <c r="E97" s="184" t="s">
        <v>229</v>
      </c>
      <c r="F97" s="185" t="s">
        <v>231</v>
      </c>
      <c r="G97" s="185" t="s">
        <v>1422</v>
      </c>
      <c r="H97" s="186"/>
      <c r="I97" s="188" t="s">
        <v>2882</v>
      </c>
    </row>
    <row r="98" spans="1:9" ht="12.95" customHeight="1" x14ac:dyDescent="0.2">
      <c r="A98" s="182" t="s">
        <v>2</v>
      </c>
      <c r="B98" s="183" t="s">
        <v>2883</v>
      </c>
      <c r="C98" s="187" t="s">
        <v>2482</v>
      </c>
      <c r="D98" s="184" t="s">
        <v>774</v>
      </c>
      <c r="E98" s="184" t="s">
        <v>229</v>
      </c>
      <c r="F98" s="185" t="s">
        <v>231</v>
      </c>
      <c r="G98" s="185" t="s">
        <v>1383</v>
      </c>
      <c r="H98" s="186" t="s">
        <v>2884</v>
      </c>
      <c r="I98" s="186" t="s">
        <v>2885</v>
      </c>
    </row>
    <row r="99" spans="1:9" ht="12.95" customHeight="1" x14ac:dyDescent="0.2">
      <c r="A99" s="182" t="s">
        <v>3</v>
      </c>
      <c r="B99" s="183" t="s">
        <v>2887</v>
      </c>
      <c r="C99" s="184" t="s">
        <v>2815</v>
      </c>
      <c r="D99" s="184" t="s">
        <v>774</v>
      </c>
      <c r="E99" s="184" t="s">
        <v>229</v>
      </c>
      <c r="F99" s="185" t="s">
        <v>231</v>
      </c>
      <c r="G99" s="185" t="s">
        <v>1428</v>
      </c>
      <c r="H99" s="186" t="s">
        <v>2888</v>
      </c>
      <c r="I99" s="186" t="s">
        <v>2889</v>
      </c>
    </row>
    <row r="100" spans="1:9" ht="12.95" customHeight="1" x14ac:dyDescent="0.2">
      <c r="A100" s="182" t="s">
        <v>11</v>
      </c>
      <c r="B100" s="183" t="s">
        <v>2890</v>
      </c>
      <c r="C100" s="184" t="s">
        <v>2891</v>
      </c>
      <c r="D100" s="184" t="s">
        <v>774</v>
      </c>
      <c r="E100" s="184" t="s">
        <v>229</v>
      </c>
      <c r="F100" s="185" t="s">
        <v>235</v>
      </c>
      <c r="G100" s="185" t="s">
        <v>1416</v>
      </c>
      <c r="H100" s="186" t="s">
        <v>1758</v>
      </c>
      <c r="I100" s="186" t="s">
        <v>2892</v>
      </c>
    </row>
    <row r="101" spans="1:9" ht="12.95" customHeight="1" x14ac:dyDescent="0.2">
      <c r="A101" s="182" t="s">
        <v>24</v>
      </c>
      <c r="B101" s="183" t="s">
        <v>2893</v>
      </c>
      <c r="C101" s="184" t="s">
        <v>2894</v>
      </c>
      <c r="D101" s="184"/>
      <c r="E101" s="184" t="s">
        <v>230</v>
      </c>
      <c r="F101" s="185" t="s">
        <v>231</v>
      </c>
      <c r="G101" s="185" t="s">
        <v>1369</v>
      </c>
      <c r="H101" s="188" t="s">
        <v>321</v>
      </c>
      <c r="I101" s="186" t="s">
        <v>1262</v>
      </c>
    </row>
    <row r="102" spans="1:9" ht="12.95" customHeight="1" x14ac:dyDescent="0.2">
      <c r="A102" s="182" t="s">
        <v>17</v>
      </c>
      <c r="B102" s="183" t="s">
        <v>2896</v>
      </c>
      <c r="C102" s="184" t="s">
        <v>2897</v>
      </c>
      <c r="D102" s="184"/>
      <c r="E102" s="184" t="s">
        <v>229</v>
      </c>
      <c r="F102" s="185" t="s">
        <v>231</v>
      </c>
      <c r="G102" s="185" t="s">
        <v>1392</v>
      </c>
      <c r="H102" s="186" t="s">
        <v>304</v>
      </c>
      <c r="I102" s="186" t="s">
        <v>2898</v>
      </c>
    </row>
    <row r="103" spans="1:9" ht="12.95" customHeight="1" x14ac:dyDescent="0.2">
      <c r="A103" s="182" t="s">
        <v>21</v>
      </c>
      <c r="B103" s="183" t="s">
        <v>2899</v>
      </c>
      <c r="C103" s="187" t="s">
        <v>2900</v>
      </c>
      <c r="D103" s="184"/>
      <c r="E103" s="184" t="s">
        <v>229</v>
      </c>
      <c r="F103" s="185" t="s">
        <v>2901</v>
      </c>
      <c r="G103" s="185" t="s">
        <v>1425</v>
      </c>
      <c r="H103" s="186" t="s">
        <v>2902</v>
      </c>
      <c r="I103" s="186" t="s">
        <v>315</v>
      </c>
    </row>
    <row r="104" spans="1:9" ht="12.95" customHeight="1" x14ac:dyDescent="0.2">
      <c r="A104" s="182" t="s">
        <v>743</v>
      </c>
      <c r="B104" s="183" t="s">
        <v>2904</v>
      </c>
      <c r="C104" s="187" t="s">
        <v>2905</v>
      </c>
      <c r="D104" s="184"/>
      <c r="E104" s="184" t="s">
        <v>229</v>
      </c>
      <c r="F104" s="185" t="s">
        <v>231</v>
      </c>
      <c r="G104" s="185" t="s">
        <v>1994</v>
      </c>
      <c r="H104" s="186" t="s">
        <v>189</v>
      </c>
      <c r="I104" s="186" t="s">
        <v>190</v>
      </c>
    </row>
    <row r="105" spans="1:9" ht="12.95" customHeight="1" x14ac:dyDescent="0.2">
      <c r="A105" s="182" t="s">
        <v>7</v>
      </c>
      <c r="B105" s="183" t="s">
        <v>2907</v>
      </c>
      <c r="C105" s="184" t="s">
        <v>2908</v>
      </c>
      <c r="D105" s="184"/>
      <c r="E105" s="184" t="s">
        <v>229</v>
      </c>
      <c r="F105" s="185" t="s">
        <v>231</v>
      </c>
      <c r="G105" s="185" t="s">
        <v>1378</v>
      </c>
      <c r="H105" s="186" t="s">
        <v>2909</v>
      </c>
      <c r="I105" s="186" t="s">
        <v>2911</v>
      </c>
    </row>
    <row r="106" spans="1:9" ht="12.95" customHeight="1" x14ac:dyDescent="0.2">
      <c r="A106" s="182" t="s">
        <v>744</v>
      </c>
      <c r="B106" s="183" t="s">
        <v>2912</v>
      </c>
      <c r="C106" s="187" t="s">
        <v>2913</v>
      </c>
      <c r="D106" s="184"/>
      <c r="E106" s="184" t="s">
        <v>230</v>
      </c>
      <c r="F106" s="185" t="s">
        <v>231</v>
      </c>
      <c r="G106" s="185" t="s">
        <v>1402</v>
      </c>
      <c r="H106" s="186"/>
      <c r="I106" s="186" t="s">
        <v>2914</v>
      </c>
    </row>
    <row r="107" spans="1:9" ht="12.95" customHeight="1" x14ac:dyDescent="0.2">
      <c r="A107" s="182" t="s">
        <v>19</v>
      </c>
      <c r="B107" s="183" t="s">
        <v>2916</v>
      </c>
      <c r="C107" s="184" t="s">
        <v>2607</v>
      </c>
      <c r="D107" s="184" t="s">
        <v>774</v>
      </c>
      <c r="E107" s="184" t="s">
        <v>229</v>
      </c>
      <c r="F107" s="185" t="s">
        <v>236</v>
      </c>
      <c r="G107" s="185" t="s">
        <v>1996</v>
      </c>
      <c r="H107" s="186" t="s">
        <v>2917</v>
      </c>
      <c r="I107" s="186" t="s">
        <v>871</v>
      </c>
    </row>
    <row r="108" spans="1:9" ht="12.95" customHeight="1" x14ac:dyDescent="0.2">
      <c r="A108" s="182" t="s">
        <v>12</v>
      </c>
      <c r="B108" s="183" t="s">
        <v>2919</v>
      </c>
      <c r="C108" s="184" t="s">
        <v>2920</v>
      </c>
      <c r="D108" s="184" t="s">
        <v>774</v>
      </c>
      <c r="E108" s="184" t="s">
        <v>229</v>
      </c>
      <c r="F108" s="185" t="s">
        <v>231</v>
      </c>
      <c r="G108" s="185" t="s">
        <v>1422</v>
      </c>
      <c r="H108" s="186" t="s">
        <v>2921</v>
      </c>
      <c r="I108" s="186" t="s">
        <v>2922</v>
      </c>
    </row>
    <row r="109" spans="1:9" ht="12.95" customHeight="1" x14ac:dyDescent="0.2">
      <c r="A109" s="182" t="s">
        <v>745</v>
      </c>
      <c r="B109" s="183" t="s">
        <v>2924</v>
      </c>
      <c r="C109" s="184" t="s">
        <v>2925</v>
      </c>
      <c r="D109" s="184" t="s">
        <v>774</v>
      </c>
      <c r="E109" s="184" t="s">
        <v>229</v>
      </c>
      <c r="F109" s="185" t="s">
        <v>872</v>
      </c>
      <c r="G109" s="185" t="s">
        <v>1398</v>
      </c>
      <c r="H109" s="186" t="s">
        <v>2926</v>
      </c>
      <c r="I109" s="186" t="s">
        <v>2927</v>
      </c>
    </row>
    <row r="110" spans="1:9" ht="12.95" customHeight="1" x14ac:dyDescent="0.2">
      <c r="A110" s="182" t="s">
        <v>16</v>
      </c>
      <c r="B110" s="183" t="s">
        <v>2928</v>
      </c>
      <c r="C110" s="187" t="s">
        <v>2742</v>
      </c>
      <c r="D110" s="184"/>
      <c r="E110" s="184" t="s">
        <v>229</v>
      </c>
      <c r="F110" s="185" t="s">
        <v>2929</v>
      </c>
      <c r="G110" s="185" t="s">
        <v>1385</v>
      </c>
      <c r="H110" s="186" t="s">
        <v>1962</v>
      </c>
      <c r="I110" s="186" t="s">
        <v>468</v>
      </c>
    </row>
    <row r="111" spans="1:9" ht="12.95" customHeight="1" x14ac:dyDescent="0.2">
      <c r="A111" s="182" t="s">
        <v>746</v>
      </c>
      <c r="B111" s="183" t="s">
        <v>2930</v>
      </c>
      <c r="C111" s="187" t="s">
        <v>2931</v>
      </c>
      <c r="D111" s="184" t="s">
        <v>774</v>
      </c>
      <c r="E111" s="184" t="s">
        <v>230</v>
      </c>
      <c r="F111" s="185" t="s">
        <v>2551</v>
      </c>
      <c r="G111" s="185" t="s">
        <v>1400</v>
      </c>
      <c r="H111" s="186" t="s">
        <v>2774</v>
      </c>
      <c r="I111" s="186" t="s">
        <v>1855</v>
      </c>
    </row>
    <row r="112" spans="1:9" ht="12.95" customHeight="1" x14ac:dyDescent="0.2">
      <c r="A112" s="182" t="s">
        <v>4</v>
      </c>
      <c r="B112" s="183" t="s">
        <v>2933</v>
      </c>
      <c r="C112" s="187" t="s">
        <v>2934</v>
      </c>
      <c r="D112" s="184" t="s">
        <v>774</v>
      </c>
      <c r="E112" s="184" t="s">
        <v>229</v>
      </c>
      <c r="F112" s="185" t="s">
        <v>231</v>
      </c>
      <c r="G112" s="185" t="s">
        <v>1396</v>
      </c>
      <c r="H112" s="186" t="s">
        <v>783</v>
      </c>
      <c r="I112" s="186" t="s">
        <v>2936</v>
      </c>
    </row>
    <row r="113" spans="1:12" ht="12.95" customHeight="1" x14ac:dyDescent="0.2">
      <c r="A113" s="182" t="s">
        <v>15</v>
      </c>
      <c r="B113" s="183" t="s">
        <v>2937</v>
      </c>
      <c r="C113" s="184" t="s">
        <v>2938</v>
      </c>
      <c r="D113" s="184"/>
      <c r="E113" s="184" t="s">
        <v>229</v>
      </c>
      <c r="F113" s="185" t="s">
        <v>2551</v>
      </c>
      <c r="G113" s="185" t="s">
        <v>1428</v>
      </c>
      <c r="H113" s="186" t="s">
        <v>2939</v>
      </c>
      <c r="I113" s="186" t="s">
        <v>97</v>
      </c>
    </row>
    <row r="114" spans="1:12" ht="12.95" customHeight="1" x14ac:dyDescent="0.2">
      <c r="A114" s="182" t="s">
        <v>20</v>
      </c>
      <c r="B114" s="183" t="s">
        <v>2942</v>
      </c>
      <c r="C114" s="184" t="s">
        <v>2943</v>
      </c>
      <c r="D114" s="184" t="s">
        <v>774</v>
      </c>
      <c r="E114" s="184" t="s">
        <v>229</v>
      </c>
      <c r="F114" s="185" t="s">
        <v>231</v>
      </c>
      <c r="G114" s="185" t="s">
        <v>1411</v>
      </c>
      <c r="H114" s="186" t="s">
        <v>2944</v>
      </c>
      <c r="I114" s="186" t="s">
        <v>2945</v>
      </c>
    </row>
    <row r="115" spans="1:12" ht="12.95" customHeight="1" x14ac:dyDescent="0.2">
      <c r="A115" s="182" t="s">
        <v>5</v>
      </c>
      <c r="B115" s="183" t="s">
        <v>2946</v>
      </c>
      <c r="C115" s="187" t="s">
        <v>2947</v>
      </c>
      <c r="D115" s="184"/>
      <c r="E115" s="184" t="s">
        <v>229</v>
      </c>
      <c r="F115" s="185" t="s">
        <v>235</v>
      </c>
      <c r="G115" s="185" t="s">
        <v>1999</v>
      </c>
      <c r="H115" s="186" t="s">
        <v>2948</v>
      </c>
      <c r="I115" s="186" t="s">
        <v>1874</v>
      </c>
    </row>
    <row r="116" spans="1:12" ht="12.95" customHeight="1" x14ac:dyDescent="0.2">
      <c r="A116" s="182" t="s">
        <v>747</v>
      </c>
      <c r="B116" s="183" t="s">
        <v>2951</v>
      </c>
      <c r="C116" s="187" t="s">
        <v>2952</v>
      </c>
      <c r="D116" s="184" t="s">
        <v>774</v>
      </c>
      <c r="E116" s="184" t="s">
        <v>229</v>
      </c>
      <c r="F116" s="185" t="s">
        <v>231</v>
      </c>
      <c r="G116" s="185" t="s">
        <v>1385</v>
      </c>
      <c r="H116" s="186" t="s">
        <v>2953</v>
      </c>
      <c r="I116" s="186" t="s">
        <v>2955</v>
      </c>
    </row>
    <row r="117" spans="1:12" ht="12.95" customHeight="1" x14ac:dyDescent="0.2">
      <c r="A117" s="182" t="s">
        <v>748</v>
      </c>
      <c r="B117" s="183" t="s">
        <v>2956</v>
      </c>
      <c r="C117" s="187" t="s">
        <v>2957</v>
      </c>
      <c r="D117" s="184"/>
      <c r="E117" s="184" t="s">
        <v>230</v>
      </c>
      <c r="F117" s="185" t="s">
        <v>2551</v>
      </c>
      <c r="G117" s="185" t="s">
        <v>1426</v>
      </c>
      <c r="H117" s="186" t="s">
        <v>2958</v>
      </c>
      <c r="I117" s="186" t="s">
        <v>1970</v>
      </c>
    </row>
    <row r="118" spans="1:12" ht="12.95" customHeight="1" x14ac:dyDescent="0.2">
      <c r="A118" s="182" t="s">
        <v>9</v>
      </c>
      <c r="B118" s="183" t="s">
        <v>2959</v>
      </c>
      <c r="C118" s="187" t="s">
        <v>2960</v>
      </c>
      <c r="D118" s="184"/>
      <c r="E118" s="184" t="s">
        <v>229</v>
      </c>
      <c r="F118" s="185" t="s">
        <v>872</v>
      </c>
      <c r="G118" s="185" t="s">
        <v>2961</v>
      </c>
      <c r="H118" s="186" t="s">
        <v>2963</v>
      </c>
      <c r="I118" s="186" t="s">
        <v>2964</v>
      </c>
    </row>
    <row r="119" spans="1:12" ht="12.95" customHeight="1" x14ac:dyDescent="0.2">
      <c r="A119" s="182" t="s">
        <v>10</v>
      </c>
      <c r="B119" s="183" t="s">
        <v>2965</v>
      </c>
      <c r="C119" s="187" t="s">
        <v>2526</v>
      </c>
      <c r="D119" s="184"/>
      <c r="E119" s="184" t="s">
        <v>229</v>
      </c>
      <c r="F119" s="185" t="s">
        <v>231</v>
      </c>
      <c r="G119" s="185" t="s">
        <v>1368</v>
      </c>
      <c r="H119" s="186"/>
      <c r="I119" s="186" t="s">
        <v>367</v>
      </c>
    </row>
    <row r="120" spans="1:12" ht="12.95" customHeight="1" x14ac:dyDescent="0.2">
      <c r="A120" s="182" t="s">
        <v>749</v>
      </c>
      <c r="B120" s="183" t="s">
        <v>2967</v>
      </c>
      <c r="C120" s="187" t="s">
        <v>2968</v>
      </c>
      <c r="D120" s="184" t="s">
        <v>774</v>
      </c>
      <c r="E120" s="184" t="s">
        <v>229</v>
      </c>
      <c r="F120" s="185" t="s">
        <v>231</v>
      </c>
      <c r="G120" s="185" t="s">
        <v>1999</v>
      </c>
      <c r="H120" s="186" t="s">
        <v>2969</v>
      </c>
      <c r="I120" s="186" t="s">
        <v>2971</v>
      </c>
    </row>
    <row r="121" spans="1:12" ht="12.95" customHeight="1" x14ac:dyDescent="0.2">
      <c r="A121" s="182" t="s">
        <v>8</v>
      </c>
      <c r="B121" s="183" t="s">
        <v>2972</v>
      </c>
      <c r="C121" s="187" t="s">
        <v>2913</v>
      </c>
      <c r="D121" s="184" t="s">
        <v>774</v>
      </c>
      <c r="E121" s="184" t="s">
        <v>230</v>
      </c>
      <c r="F121" s="185" t="s">
        <v>231</v>
      </c>
      <c r="G121" s="185" t="s">
        <v>1426</v>
      </c>
      <c r="H121" s="186" t="s">
        <v>687</v>
      </c>
      <c r="I121" s="186" t="s">
        <v>875</v>
      </c>
    </row>
    <row r="122" spans="1:12" ht="12.95" customHeight="1" x14ac:dyDescent="0.2">
      <c r="A122" s="182" t="s">
        <v>18</v>
      </c>
      <c r="B122" s="183" t="s">
        <v>2973</v>
      </c>
      <c r="C122" s="185" t="s">
        <v>2974</v>
      </c>
      <c r="D122" s="184"/>
      <c r="E122" s="184" t="s">
        <v>229</v>
      </c>
      <c r="F122" s="185" t="s">
        <v>872</v>
      </c>
      <c r="G122" s="185" t="s">
        <v>1398</v>
      </c>
      <c r="H122" s="186" t="s">
        <v>2975</v>
      </c>
      <c r="I122" s="186" t="s">
        <v>2977</v>
      </c>
    </row>
    <row r="123" spans="1:12" ht="12.95" customHeight="1" x14ac:dyDescent="0.2">
      <c r="A123" s="182" t="s">
        <v>6</v>
      </c>
      <c r="B123" s="183" t="s">
        <v>484</v>
      </c>
      <c r="C123" s="185" t="s">
        <v>2708</v>
      </c>
      <c r="D123" s="184" t="s">
        <v>774</v>
      </c>
      <c r="E123" s="184" t="s">
        <v>229</v>
      </c>
      <c r="F123" s="185" t="s">
        <v>231</v>
      </c>
      <c r="G123" s="185" t="s">
        <v>1385</v>
      </c>
      <c r="H123" s="186" t="s">
        <v>2978</v>
      </c>
      <c r="I123" s="186" t="s">
        <v>1830</v>
      </c>
    </row>
    <row r="124" spans="1:12" ht="12.95" customHeight="1" x14ac:dyDescent="0.2">
      <c r="A124" s="182" t="s">
        <v>13</v>
      </c>
      <c r="B124" s="189" t="s">
        <v>2980</v>
      </c>
      <c r="C124" s="190" t="s">
        <v>2981</v>
      </c>
      <c r="D124" s="191"/>
      <c r="E124" s="191" t="s">
        <v>229</v>
      </c>
      <c r="F124" s="190" t="s">
        <v>231</v>
      </c>
      <c r="G124" s="190" t="s">
        <v>1415</v>
      </c>
      <c r="H124" s="192" t="s">
        <v>2982</v>
      </c>
      <c r="I124" s="192" t="s">
        <v>2983</v>
      </c>
    </row>
    <row r="125" spans="1:12" ht="12.95" customHeight="1" x14ac:dyDescent="0.2">
      <c r="A125" s="182" t="s">
        <v>14</v>
      </c>
      <c r="B125" s="189" t="s">
        <v>2984</v>
      </c>
      <c r="C125" s="190" t="s">
        <v>2985</v>
      </c>
      <c r="D125" s="191" t="s">
        <v>774</v>
      </c>
      <c r="E125" s="191" t="s">
        <v>230</v>
      </c>
      <c r="F125" s="190" t="s">
        <v>872</v>
      </c>
      <c r="G125" s="190" t="s">
        <v>1390</v>
      </c>
      <c r="H125" s="192" t="s">
        <v>2986</v>
      </c>
      <c r="I125" s="192" t="s">
        <v>2988</v>
      </c>
    </row>
    <row r="126" spans="1:12" ht="12.95" customHeight="1" x14ac:dyDescent="0.2">
      <c r="A126" s="182" t="s">
        <v>376</v>
      </c>
      <c r="B126" s="189" t="s">
        <v>2990</v>
      </c>
      <c r="C126" s="190" t="s">
        <v>2991</v>
      </c>
      <c r="D126" s="191" t="s">
        <v>774</v>
      </c>
      <c r="E126" s="191" t="s">
        <v>229</v>
      </c>
      <c r="F126" s="190" t="s">
        <v>872</v>
      </c>
      <c r="G126" s="190" t="s">
        <v>1406</v>
      </c>
      <c r="H126" s="192" t="s">
        <v>2992</v>
      </c>
      <c r="I126" s="192" t="s">
        <v>2995</v>
      </c>
    </row>
    <row r="127" spans="1:12" ht="12.95" customHeight="1" x14ac:dyDescent="0.2">
      <c r="A127" s="193" t="s">
        <v>698</v>
      </c>
      <c r="B127" s="194" t="s">
        <v>86</v>
      </c>
      <c r="C127" s="193" t="s">
        <v>2602</v>
      </c>
      <c r="D127" s="193" t="s">
        <v>774</v>
      </c>
      <c r="E127" s="193" t="s">
        <v>229</v>
      </c>
      <c r="F127" s="193" t="s">
        <v>231</v>
      </c>
      <c r="G127" s="193" t="s">
        <v>1999</v>
      </c>
      <c r="H127" s="195" t="s">
        <v>2998</v>
      </c>
      <c r="I127" s="195" t="s">
        <v>2999</v>
      </c>
      <c r="J127" s="420" t="s">
        <v>207</v>
      </c>
      <c r="K127" s="420" t="s">
        <v>808</v>
      </c>
      <c r="L127" s="420" t="s">
        <v>812</v>
      </c>
    </row>
    <row r="128" spans="1:12" ht="12.95" customHeight="1" x14ac:dyDescent="0.2">
      <c r="A128" s="196"/>
      <c r="B128" s="197"/>
      <c r="C128" s="487" t="s">
        <v>3206</v>
      </c>
      <c r="D128" s="487"/>
      <c r="E128" s="487"/>
      <c r="F128" s="487"/>
      <c r="G128" s="487"/>
      <c r="H128" s="487"/>
      <c r="I128" s="197"/>
      <c r="J128" s="421">
        <f>COUNTIF(D89:D127,"x")</f>
        <v>20</v>
      </c>
      <c r="K128" s="421">
        <f>COUNTIF(E89:E126,"Khmer")</f>
        <v>7</v>
      </c>
      <c r="L128" s="422">
        <f>COUNTIFS(E89:E127,"Khmer",D89:D127,"x")</f>
        <v>4</v>
      </c>
    </row>
    <row r="130" spans="1:11" ht="24" customHeight="1" x14ac:dyDescent="0.2">
      <c r="A130" s="486" t="s">
        <v>3205</v>
      </c>
      <c r="B130" s="486"/>
      <c r="C130" s="486"/>
      <c r="D130" s="486"/>
      <c r="E130" s="486"/>
      <c r="F130" s="486"/>
      <c r="G130" s="486"/>
      <c r="H130" s="486"/>
      <c r="I130" s="486"/>
      <c r="J130" s="170"/>
      <c r="K130" s="170"/>
    </row>
    <row r="131" spans="1:11" s="175" customFormat="1" ht="19.5" customHeight="1" x14ac:dyDescent="0.2">
      <c r="A131" s="172" t="s">
        <v>766</v>
      </c>
      <c r="B131" s="172" t="s">
        <v>29</v>
      </c>
      <c r="C131" s="172" t="s">
        <v>30</v>
      </c>
      <c r="D131" s="172" t="s">
        <v>207</v>
      </c>
      <c r="E131" s="173" t="s">
        <v>769</v>
      </c>
      <c r="F131" s="172" t="s">
        <v>773</v>
      </c>
      <c r="G131" s="172" t="s">
        <v>805</v>
      </c>
      <c r="H131" s="172" t="s">
        <v>806</v>
      </c>
      <c r="I131" s="172" t="s">
        <v>807</v>
      </c>
      <c r="J131" s="174"/>
      <c r="K131" s="174"/>
    </row>
    <row r="132" spans="1:11" ht="12.95" customHeight="1" x14ac:dyDescent="0.2">
      <c r="A132" s="176" t="s">
        <v>710</v>
      </c>
      <c r="B132" s="177" t="s">
        <v>3000</v>
      </c>
      <c r="C132" s="178" t="s">
        <v>3001</v>
      </c>
      <c r="D132" s="179" t="s">
        <v>774</v>
      </c>
      <c r="E132" s="179" t="s">
        <v>229</v>
      </c>
      <c r="F132" s="180" t="s">
        <v>231</v>
      </c>
      <c r="G132" s="180" t="s">
        <v>1414</v>
      </c>
      <c r="H132" s="181" t="s">
        <v>3002</v>
      </c>
      <c r="I132" s="181" t="s">
        <v>3003</v>
      </c>
    </row>
    <row r="133" spans="1:11" ht="12.95" customHeight="1" x14ac:dyDescent="0.2">
      <c r="A133" s="182" t="s">
        <v>712</v>
      </c>
      <c r="B133" s="183" t="s">
        <v>3004</v>
      </c>
      <c r="C133" s="184" t="s">
        <v>3005</v>
      </c>
      <c r="D133" s="184"/>
      <c r="E133" s="184" t="s">
        <v>229</v>
      </c>
      <c r="F133" s="185" t="s">
        <v>231</v>
      </c>
      <c r="G133" s="185" t="s">
        <v>3006</v>
      </c>
      <c r="H133" s="186" t="s">
        <v>616</v>
      </c>
      <c r="I133" s="186" t="s">
        <v>3007</v>
      </c>
    </row>
    <row r="134" spans="1:11" ht="12.95" customHeight="1" x14ac:dyDescent="0.2">
      <c r="A134" s="182" t="s">
        <v>726</v>
      </c>
      <c r="B134" s="183" t="s">
        <v>3008</v>
      </c>
      <c r="C134" s="184" t="s">
        <v>3009</v>
      </c>
      <c r="D134" s="184"/>
      <c r="E134" s="184" t="s">
        <v>230</v>
      </c>
      <c r="F134" s="185" t="s">
        <v>231</v>
      </c>
      <c r="G134" s="185" t="s">
        <v>1402</v>
      </c>
      <c r="H134" s="186" t="s">
        <v>3010</v>
      </c>
      <c r="I134" s="186" t="s">
        <v>3011</v>
      </c>
    </row>
    <row r="135" spans="1:11" ht="12.95" customHeight="1" x14ac:dyDescent="0.2">
      <c r="A135" s="182" t="s">
        <v>728</v>
      </c>
      <c r="B135" s="183" t="s">
        <v>3012</v>
      </c>
      <c r="C135" s="184" t="s">
        <v>3013</v>
      </c>
      <c r="D135" s="184" t="s">
        <v>774</v>
      </c>
      <c r="E135" s="184" t="s">
        <v>230</v>
      </c>
      <c r="F135" s="185" t="s">
        <v>231</v>
      </c>
      <c r="G135" s="185" t="s">
        <v>1424</v>
      </c>
      <c r="H135" s="186" t="s">
        <v>3014</v>
      </c>
      <c r="I135" s="186" t="s">
        <v>290</v>
      </c>
    </row>
    <row r="136" spans="1:11" ht="12.95" customHeight="1" x14ac:dyDescent="0.2">
      <c r="A136" s="182" t="s">
        <v>730</v>
      </c>
      <c r="B136" s="183" t="s">
        <v>3015</v>
      </c>
      <c r="C136" s="187" t="s">
        <v>3016</v>
      </c>
      <c r="D136" s="184"/>
      <c r="E136" s="184" t="s">
        <v>230</v>
      </c>
      <c r="F136" s="185" t="s">
        <v>231</v>
      </c>
      <c r="G136" s="185" t="s">
        <v>1396</v>
      </c>
      <c r="H136" s="186" t="s">
        <v>3017</v>
      </c>
      <c r="I136" s="186" t="s">
        <v>3019</v>
      </c>
    </row>
    <row r="137" spans="1:11" ht="12.95" customHeight="1" x14ac:dyDescent="0.2">
      <c r="A137" s="182" t="s">
        <v>732</v>
      </c>
      <c r="B137" s="183" t="s">
        <v>3020</v>
      </c>
      <c r="C137" s="187" t="s">
        <v>3021</v>
      </c>
      <c r="D137" s="184"/>
      <c r="E137" s="184" t="s">
        <v>229</v>
      </c>
      <c r="F137" s="185" t="s">
        <v>231</v>
      </c>
      <c r="G137" s="185" t="s">
        <v>2208</v>
      </c>
      <c r="H137" s="186" t="s">
        <v>3022</v>
      </c>
      <c r="I137" s="186" t="s">
        <v>3023</v>
      </c>
    </row>
    <row r="138" spans="1:11" ht="12.95" customHeight="1" x14ac:dyDescent="0.2">
      <c r="A138" s="182" t="s">
        <v>734</v>
      </c>
      <c r="B138" s="183" t="s">
        <v>3025</v>
      </c>
      <c r="C138" s="187" t="s">
        <v>3026</v>
      </c>
      <c r="D138" s="184"/>
      <c r="E138" s="184" t="s">
        <v>229</v>
      </c>
      <c r="F138" s="185" t="s">
        <v>231</v>
      </c>
      <c r="G138" s="185" t="s">
        <v>1416</v>
      </c>
      <c r="H138" s="186" t="s">
        <v>3027</v>
      </c>
      <c r="I138" s="186" t="s">
        <v>3029</v>
      </c>
    </row>
    <row r="139" spans="1:11" ht="12.95" customHeight="1" x14ac:dyDescent="0.2">
      <c r="A139" s="182" t="s">
        <v>735</v>
      </c>
      <c r="B139" s="183" t="s">
        <v>3030</v>
      </c>
      <c r="C139" s="184" t="s">
        <v>3031</v>
      </c>
      <c r="D139" s="184" t="s">
        <v>774</v>
      </c>
      <c r="E139" s="184" t="s">
        <v>229</v>
      </c>
      <c r="F139" s="185" t="s">
        <v>231</v>
      </c>
      <c r="G139" s="185" t="s">
        <v>1425</v>
      </c>
      <c r="H139" s="186" t="s">
        <v>823</v>
      </c>
      <c r="I139" s="186" t="s">
        <v>3032</v>
      </c>
    </row>
    <row r="140" spans="1:11" ht="12.95" customHeight="1" x14ac:dyDescent="0.2">
      <c r="A140" s="182" t="s">
        <v>737</v>
      </c>
      <c r="B140" s="183" t="s">
        <v>3033</v>
      </c>
      <c r="C140" s="187" t="s">
        <v>3034</v>
      </c>
      <c r="D140" s="184"/>
      <c r="E140" s="184" t="s">
        <v>230</v>
      </c>
      <c r="F140" s="185" t="s">
        <v>231</v>
      </c>
      <c r="G140" s="185" t="s">
        <v>1399</v>
      </c>
      <c r="H140" s="186" t="s">
        <v>56</v>
      </c>
      <c r="I140" s="188" t="s">
        <v>3035</v>
      </c>
    </row>
    <row r="141" spans="1:11" ht="12.95" customHeight="1" x14ac:dyDescent="0.2">
      <c r="A141" s="182" t="s">
        <v>2</v>
      </c>
      <c r="B141" s="183" t="s">
        <v>3036</v>
      </c>
      <c r="C141" s="187" t="s">
        <v>3037</v>
      </c>
      <c r="D141" s="184" t="s">
        <v>774</v>
      </c>
      <c r="E141" s="184" t="s">
        <v>229</v>
      </c>
      <c r="F141" s="185" t="s">
        <v>231</v>
      </c>
      <c r="G141" s="185" t="s">
        <v>3038</v>
      </c>
      <c r="H141" s="186" t="s">
        <v>3039</v>
      </c>
      <c r="I141" s="186" t="s">
        <v>3041</v>
      </c>
    </row>
    <row r="142" spans="1:11" ht="12.95" customHeight="1" x14ac:dyDescent="0.2">
      <c r="A142" s="182" t="s">
        <v>3</v>
      </c>
      <c r="B142" s="183" t="s">
        <v>3042</v>
      </c>
      <c r="C142" s="184" t="s">
        <v>3043</v>
      </c>
      <c r="D142" s="184"/>
      <c r="E142" s="184" t="s">
        <v>229</v>
      </c>
      <c r="F142" s="185" t="s">
        <v>231</v>
      </c>
      <c r="G142" s="185" t="s">
        <v>1394</v>
      </c>
      <c r="H142" s="186" t="s">
        <v>3044</v>
      </c>
      <c r="I142" s="186" t="s">
        <v>3047</v>
      </c>
    </row>
    <row r="143" spans="1:11" ht="12.95" customHeight="1" x14ac:dyDescent="0.2">
      <c r="A143" s="182" t="s">
        <v>11</v>
      </c>
      <c r="B143" s="183" t="s">
        <v>3048</v>
      </c>
      <c r="C143" s="184" t="s">
        <v>3049</v>
      </c>
      <c r="D143" s="184"/>
      <c r="E143" s="184" t="s">
        <v>229</v>
      </c>
      <c r="F143" s="185" t="s">
        <v>231</v>
      </c>
      <c r="G143" s="185" t="s">
        <v>1414</v>
      </c>
      <c r="H143" s="186" t="s">
        <v>3050</v>
      </c>
      <c r="I143" s="186" t="s">
        <v>3051</v>
      </c>
    </row>
    <row r="144" spans="1:11" ht="12.95" customHeight="1" x14ac:dyDescent="0.2">
      <c r="A144" s="182" t="s">
        <v>24</v>
      </c>
      <c r="B144" s="183" t="s">
        <v>3053</v>
      </c>
      <c r="C144" s="184" t="s">
        <v>1665</v>
      </c>
      <c r="D144" s="184"/>
      <c r="E144" s="184" t="s">
        <v>229</v>
      </c>
      <c r="F144" s="185" t="s">
        <v>231</v>
      </c>
      <c r="G144" s="185" t="s">
        <v>1378</v>
      </c>
      <c r="H144" s="188" t="s">
        <v>3054</v>
      </c>
      <c r="I144" s="186" t="s">
        <v>3055</v>
      </c>
    </row>
    <row r="145" spans="1:9" ht="12.95" customHeight="1" x14ac:dyDescent="0.2">
      <c r="A145" s="182" t="s">
        <v>17</v>
      </c>
      <c r="B145" s="183" t="s">
        <v>3056</v>
      </c>
      <c r="C145" s="184" t="s">
        <v>3057</v>
      </c>
      <c r="D145" s="184"/>
      <c r="E145" s="184" t="s">
        <v>229</v>
      </c>
      <c r="F145" s="185" t="s">
        <v>231</v>
      </c>
      <c r="G145" s="185" t="s">
        <v>1396</v>
      </c>
      <c r="H145" s="186" t="s">
        <v>3058</v>
      </c>
      <c r="I145" s="186" t="s">
        <v>1320</v>
      </c>
    </row>
    <row r="146" spans="1:9" ht="12.95" customHeight="1" x14ac:dyDescent="0.2">
      <c r="A146" s="182" t="s">
        <v>21</v>
      </c>
      <c r="B146" s="183" t="s">
        <v>3060</v>
      </c>
      <c r="C146" s="187" t="s">
        <v>2518</v>
      </c>
      <c r="D146" s="184" t="s">
        <v>774</v>
      </c>
      <c r="E146" s="184" t="s">
        <v>229</v>
      </c>
      <c r="F146" s="185" t="s">
        <v>231</v>
      </c>
      <c r="G146" s="185" t="s">
        <v>1408</v>
      </c>
      <c r="H146" s="186" t="s">
        <v>346</v>
      </c>
      <c r="I146" s="186" t="s">
        <v>347</v>
      </c>
    </row>
    <row r="147" spans="1:9" ht="12.95" customHeight="1" x14ac:dyDescent="0.2">
      <c r="A147" s="182" t="s">
        <v>743</v>
      </c>
      <c r="B147" s="183" t="s">
        <v>3061</v>
      </c>
      <c r="C147" s="187" t="s">
        <v>3062</v>
      </c>
      <c r="D147" s="184" t="s">
        <v>774</v>
      </c>
      <c r="E147" s="184" t="s">
        <v>229</v>
      </c>
      <c r="F147" s="185" t="s">
        <v>231</v>
      </c>
      <c r="G147" s="185" t="s">
        <v>1417</v>
      </c>
      <c r="H147" s="186" t="s">
        <v>3063</v>
      </c>
      <c r="I147" s="186" t="s">
        <v>3064</v>
      </c>
    </row>
    <row r="148" spans="1:9" ht="12.95" customHeight="1" x14ac:dyDescent="0.2">
      <c r="A148" s="182" t="s">
        <v>7</v>
      </c>
      <c r="B148" s="183" t="s">
        <v>3065</v>
      </c>
      <c r="C148" s="184" t="s">
        <v>3066</v>
      </c>
      <c r="D148" s="184" t="s">
        <v>774</v>
      </c>
      <c r="E148" s="184" t="s">
        <v>229</v>
      </c>
      <c r="F148" s="185" t="s">
        <v>231</v>
      </c>
      <c r="G148" s="185" t="s">
        <v>1390</v>
      </c>
      <c r="H148" s="186" t="s">
        <v>332</v>
      </c>
      <c r="I148" s="186" t="s">
        <v>3068</v>
      </c>
    </row>
    <row r="149" spans="1:9" ht="12.95" customHeight="1" x14ac:dyDescent="0.2">
      <c r="A149" s="182" t="s">
        <v>744</v>
      </c>
      <c r="B149" s="183" t="s">
        <v>3069</v>
      </c>
      <c r="C149" s="187" t="s">
        <v>3070</v>
      </c>
      <c r="D149" s="184" t="s">
        <v>774</v>
      </c>
      <c r="E149" s="184" t="s">
        <v>230</v>
      </c>
      <c r="F149" s="185" t="s">
        <v>231</v>
      </c>
      <c r="G149" s="185" t="s">
        <v>1426</v>
      </c>
      <c r="H149" s="186" t="s">
        <v>941</v>
      </c>
      <c r="I149" s="186" t="s">
        <v>942</v>
      </c>
    </row>
    <row r="150" spans="1:9" ht="12.95" customHeight="1" x14ac:dyDescent="0.2">
      <c r="A150" s="182" t="s">
        <v>19</v>
      </c>
      <c r="B150" s="183" t="s">
        <v>3071</v>
      </c>
      <c r="C150" s="184" t="s">
        <v>2872</v>
      </c>
      <c r="D150" s="184" t="s">
        <v>774</v>
      </c>
      <c r="E150" s="184" t="s">
        <v>229</v>
      </c>
      <c r="F150" s="185" t="s">
        <v>231</v>
      </c>
      <c r="G150" s="185" t="s">
        <v>1417</v>
      </c>
      <c r="H150" s="186" t="s">
        <v>3072</v>
      </c>
      <c r="I150" s="186" t="s">
        <v>3074</v>
      </c>
    </row>
    <row r="151" spans="1:9" ht="12.95" customHeight="1" x14ac:dyDescent="0.2">
      <c r="A151" s="182" t="s">
        <v>12</v>
      </c>
      <c r="B151" s="183" t="s">
        <v>3075</v>
      </c>
      <c r="C151" s="184" t="s">
        <v>3076</v>
      </c>
      <c r="D151" s="184" t="s">
        <v>774</v>
      </c>
      <c r="E151" s="184" t="s">
        <v>229</v>
      </c>
      <c r="F151" s="185" t="s">
        <v>231</v>
      </c>
      <c r="G151" s="185" t="s">
        <v>1383</v>
      </c>
      <c r="H151" s="186" t="s">
        <v>2953</v>
      </c>
      <c r="I151" s="186" t="s">
        <v>2955</v>
      </c>
    </row>
    <row r="152" spans="1:9" ht="12.95" customHeight="1" x14ac:dyDescent="0.2">
      <c r="A152" s="182" t="s">
        <v>745</v>
      </c>
      <c r="B152" s="183" t="s">
        <v>3078</v>
      </c>
      <c r="C152" s="184" t="s">
        <v>3079</v>
      </c>
      <c r="D152" s="184" t="s">
        <v>774</v>
      </c>
      <c r="E152" s="184" t="s">
        <v>229</v>
      </c>
      <c r="F152" s="185" t="s">
        <v>231</v>
      </c>
      <c r="G152" s="185" t="s">
        <v>1393</v>
      </c>
      <c r="H152" s="186" t="s">
        <v>3080</v>
      </c>
      <c r="I152" s="186" t="s">
        <v>3081</v>
      </c>
    </row>
    <row r="153" spans="1:9" ht="12.95" customHeight="1" x14ac:dyDescent="0.2">
      <c r="A153" s="182" t="s">
        <v>16</v>
      </c>
      <c r="B153" s="183" t="s">
        <v>3082</v>
      </c>
      <c r="C153" s="187" t="s">
        <v>3083</v>
      </c>
      <c r="D153" s="184"/>
      <c r="E153" s="184" t="s">
        <v>229</v>
      </c>
      <c r="F153" s="185" t="s">
        <v>231</v>
      </c>
      <c r="G153" s="185" t="s">
        <v>2031</v>
      </c>
      <c r="H153" s="186" t="s">
        <v>3084</v>
      </c>
      <c r="I153" s="186" t="s">
        <v>3086</v>
      </c>
    </row>
    <row r="154" spans="1:9" ht="12.95" customHeight="1" x14ac:dyDescent="0.2">
      <c r="A154" s="182" t="s">
        <v>746</v>
      </c>
      <c r="B154" s="183" t="s">
        <v>166</v>
      </c>
      <c r="C154" s="187" t="s">
        <v>3087</v>
      </c>
      <c r="D154" s="184"/>
      <c r="E154" s="184" t="s">
        <v>229</v>
      </c>
      <c r="F154" s="185" t="s">
        <v>231</v>
      </c>
      <c r="G154" s="185" t="s">
        <v>2133</v>
      </c>
      <c r="H154" s="186" t="s">
        <v>1852</v>
      </c>
      <c r="I154" s="186" t="s">
        <v>3089</v>
      </c>
    </row>
    <row r="155" spans="1:9" ht="12.95" customHeight="1" x14ac:dyDescent="0.2">
      <c r="A155" s="182" t="s">
        <v>4</v>
      </c>
      <c r="B155" s="183" t="s">
        <v>3090</v>
      </c>
      <c r="C155" s="187" t="s">
        <v>3091</v>
      </c>
      <c r="D155" s="184"/>
      <c r="E155" s="184" t="s">
        <v>229</v>
      </c>
      <c r="F155" s="185" t="s">
        <v>231</v>
      </c>
      <c r="G155" s="185" t="s">
        <v>1999</v>
      </c>
      <c r="H155" s="186" t="s">
        <v>3092</v>
      </c>
      <c r="I155" s="186" t="s">
        <v>3094</v>
      </c>
    </row>
    <row r="156" spans="1:9" ht="12.95" customHeight="1" x14ac:dyDescent="0.2">
      <c r="A156" s="182" t="s">
        <v>15</v>
      </c>
      <c r="B156" s="183" t="s">
        <v>3095</v>
      </c>
      <c r="C156" s="184" t="s">
        <v>3096</v>
      </c>
      <c r="D156" s="184" t="s">
        <v>774</v>
      </c>
      <c r="E156" s="184" t="s">
        <v>229</v>
      </c>
      <c r="F156" s="185" t="s">
        <v>231</v>
      </c>
      <c r="G156" s="185" t="s">
        <v>1425</v>
      </c>
      <c r="H156" s="186" t="s">
        <v>1070</v>
      </c>
      <c r="I156" s="186" t="s">
        <v>3098</v>
      </c>
    </row>
    <row r="157" spans="1:9" ht="12.95" customHeight="1" x14ac:dyDescent="0.2">
      <c r="A157" s="182" t="s">
        <v>20</v>
      </c>
      <c r="B157" s="183" t="s">
        <v>3100</v>
      </c>
      <c r="C157" s="184" t="s">
        <v>3101</v>
      </c>
      <c r="D157" s="184"/>
      <c r="E157" s="184" t="s">
        <v>229</v>
      </c>
      <c r="F157" s="185" t="s">
        <v>231</v>
      </c>
      <c r="G157" s="185" t="s">
        <v>2208</v>
      </c>
      <c r="H157" s="186" t="s">
        <v>3102</v>
      </c>
      <c r="I157" s="186" t="s">
        <v>3103</v>
      </c>
    </row>
    <row r="158" spans="1:9" ht="12.95" customHeight="1" x14ac:dyDescent="0.2">
      <c r="A158" s="182" t="s">
        <v>5</v>
      </c>
      <c r="B158" s="183" t="s">
        <v>3104</v>
      </c>
      <c r="C158" s="187" t="s">
        <v>3105</v>
      </c>
      <c r="D158" s="184" t="s">
        <v>774</v>
      </c>
      <c r="E158" s="184" t="s">
        <v>229</v>
      </c>
      <c r="F158" s="185" t="s">
        <v>231</v>
      </c>
      <c r="G158" s="185" t="s">
        <v>2051</v>
      </c>
      <c r="H158" s="186" t="s">
        <v>382</v>
      </c>
      <c r="I158" s="186" t="s">
        <v>3106</v>
      </c>
    </row>
    <row r="159" spans="1:9" ht="12.95" customHeight="1" x14ac:dyDescent="0.2">
      <c r="A159" s="182" t="s">
        <v>747</v>
      </c>
      <c r="B159" s="183" t="s">
        <v>3107</v>
      </c>
      <c r="C159" s="187" t="s">
        <v>2639</v>
      </c>
      <c r="D159" s="184"/>
      <c r="E159" s="184" t="s">
        <v>230</v>
      </c>
      <c r="F159" s="185" t="s">
        <v>231</v>
      </c>
      <c r="G159" s="185" t="s">
        <v>1404</v>
      </c>
      <c r="H159" s="186" t="s">
        <v>3108</v>
      </c>
      <c r="I159" s="186" t="s">
        <v>3110</v>
      </c>
    </row>
    <row r="160" spans="1:9" ht="12.95" customHeight="1" x14ac:dyDescent="0.2">
      <c r="A160" s="182" t="s">
        <v>748</v>
      </c>
      <c r="B160" s="183" t="s">
        <v>3111</v>
      </c>
      <c r="C160" s="187" t="s">
        <v>1202</v>
      </c>
      <c r="D160" s="184" t="s">
        <v>774</v>
      </c>
      <c r="E160" s="184" t="s">
        <v>229</v>
      </c>
      <c r="F160" s="185" t="s">
        <v>231</v>
      </c>
      <c r="G160" s="185" t="s">
        <v>1415</v>
      </c>
      <c r="H160" s="186" t="s">
        <v>3112</v>
      </c>
      <c r="I160" s="186" t="s">
        <v>3114</v>
      </c>
    </row>
    <row r="161" spans="1:12" ht="12.95" customHeight="1" x14ac:dyDescent="0.2">
      <c r="A161" s="182" t="s">
        <v>9</v>
      </c>
      <c r="B161" s="183" t="s">
        <v>3115</v>
      </c>
      <c r="C161" s="187" t="s">
        <v>3116</v>
      </c>
      <c r="D161" s="184" t="s">
        <v>774</v>
      </c>
      <c r="E161" s="184" t="s">
        <v>229</v>
      </c>
      <c r="F161" s="185" t="s">
        <v>231</v>
      </c>
      <c r="G161" s="185" t="s">
        <v>1379</v>
      </c>
      <c r="H161" s="186" t="s">
        <v>3117</v>
      </c>
      <c r="I161" s="186" t="s">
        <v>3119</v>
      </c>
    </row>
    <row r="162" spans="1:12" ht="12.95" customHeight="1" x14ac:dyDescent="0.2">
      <c r="A162" s="182" t="s">
        <v>10</v>
      </c>
      <c r="B162" s="183" t="s">
        <v>3120</v>
      </c>
      <c r="C162" s="187" t="s">
        <v>3121</v>
      </c>
      <c r="D162" s="184" t="s">
        <v>774</v>
      </c>
      <c r="E162" s="184" t="s">
        <v>230</v>
      </c>
      <c r="F162" s="185" t="s">
        <v>231</v>
      </c>
      <c r="G162" s="185" t="s">
        <v>1422</v>
      </c>
      <c r="H162" s="186" t="s">
        <v>3122</v>
      </c>
      <c r="I162" s="186" t="s">
        <v>3124</v>
      </c>
    </row>
    <row r="163" spans="1:12" ht="12.95" customHeight="1" x14ac:dyDescent="0.2">
      <c r="A163" s="182" t="s">
        <v>749</v>
      </c>
      <c r="B163" s="183" t="s">
        <v>3125</v>
      </c>
      <c r="C163" s="187" t="s">
        <v>2852</v>
      </c>
      <c r="D163" s="184" t="s">
        <v>774</v>
      </c>
      <c r="E163" s="184" t="s">
        <v>229</v>
      </c>
      <c r="F163" s="185" t="s">
        <v>231</v>
      </c>
      <c r="G163" s="185" t="s">
        <v>1368</v>
      </c>
      <c r="H163" s="186" t="s">
        <v>3126</v>
      </c>
      <c r="I163" s="186" t="s">
        <v>3128</v>
      </c>
    </row>
    <row r="164" spans="1:12" ht="12.95" customHeight="1" x14ac:dyDescent="0.2">
      <c r="A164" s="182" t="s">
        <v>8</v>
      </c>
      <c r="B164" s="183" t="s">
        <v>3129</v>
      </c>
      <c r="C164" s="187" t="s">
        <v>3130</v>
      </c>
      <c r="D164" s="184"/>
      <c r="E164" s="184" t="s">
        <v>230</v>
      </c>
      <c r="F164" s="185" t="s">
        <v>231</v>
      </c>
      <c r="G164" s="185" t="s">
        <v>1369</v>
      </c>
      <c r="H164" s="186" t="s">
        <v>1158</v>
      </c>
      <c r="I164" s="186" t="s">
        <v>1159</v>
      </c>
    </row>
    <row r="165" spans="1:12" ht="12.95" customHeight="1" x14ac:dyDescent="0.2">
      <c r="A165" s="182" t="s">
        <v>18</v>
      </c>
      <c r="B165" s="183" t="s">
        <v>3132</v>
      </c>
      <c r="C165" s="185" t="s">
        <v>3133</v>
      </c>
      <c r="D165" s="184" t="s">
        <v>774</v>
      </c>
      <c r="E165" s="184" t="s">
        <v>229</v>
      </c>
      <c r="F165" s="185" t="s">
        <v>231</v>
      </c>
      <c r="G165" s="185" t="s">
        <v>1425</v>
      </c>
      <c r="H165" s="186" t="s">
        <v>3134</v>
      </c>
      <c r="I165" s="186" t="s">
        <v>3136</v>
      </c>
    </row>
    <row r="166" spans="1:12" ht="12.95" customHeight="1" x14ac:dyDescent="0.2">
      <c r="A166" s="182" t="s">
        <v>6</v>
      </c>
      <c r="B166" s="183" t="s">
        <v>3137</v>
      </c>
      <c r="C166" s="185" t="s">
        <v>2938</v>
      </c>
      <c r="D166" s="184" t="s">
        <v>774</v>
      </c>
      <c r="E166" s="184" t="s">
        <v>229</v>
      </c>
      <c r="F166" s="185" t="s">
        <v>231</v>
      </c>
      <c r="G166" s="185" t="s">
        <v>1991</v>
      </c>
      <c r="H166" s="186"/>
      <c r="I166" s="186" t="s">
        <v>3138</v>
      </c>
    </row>
    <row r="167" spans="1:12" ht="12.95" customHeight="1" x14ac:dyDescent="0.2">
      <c r="A167" s="182" t="s">
        <v>13</v>
      </c>
      <c r="B167" s="189" t="s">
        <v>3140</v>
      </c>
      <c r="C167" s="190" t="s">
        <v>3141</v>
      </c>
      <c r="D167" s="191"/>
      <c r="E167" s="191" t="s">
        <v>230</v>
      </c>
      <c r="F167" s="190" t="s">
        <v>231</v>
      </c>
      <c r="G167" s="190" t="s">
        <v>1424</v>
      </c>
      <c r="H167" s="192" t="s">
        <v>3142</v>
      </c>
      <c r="I167" s="192" t="s">
        <v>3144</v>
      </c>
    </row>
    <row r="168" spans="1:12" ht="12.95" customHeight="1" x14ac:dyDescent="0.2">
      <c r="A168" s="182" t="s">
        <v>14</v>
      </c>
      <c r="B168" s="189" t="s">
        <v>86</v>
      </c>
      <c r="C168" s="190" t="s">
        <v>3145</v>
      </c>
      <c r="D168" s="191" t="s">
        <v>774</v>
      </c>
      <c r="E168" s="191" t="s">
        <v>229</v>
      </c>
      <c r="F168" s="190" t="s">
        <v>231</v>
      </c>
      <c r="G168" s="190" t="s">
        <v>1421</v>
      </c>
      <c r="H168" s="192" t="s">
        <v>809</v>
      </c>
      <c r="I168" s="192" t="s">
        <v>890</v>
      </c>
    </row>
    <row r="169" spans="1:12" ht="12.95" customHeight="1" x14ac:dyDescent="0.2">
      <c r="A169" s="182" t="s">
        <v>376</v>
      </c>
      <c r="B169" s="189"/>
      <c r="C169" s="190"/>
      <c r="D169" s="191"/>
      <c r="E169" s="191"/>
      <c r="F169" s="190"/>
      <c r="G169" s="190"/>
      <c r="H169" s="192"/>
      <c r="I169" s="192"/>
    </row>
    <row r="170" spans="1:12" ht="12.95" customHeight="1" x14ac:dyDescent="0.2">
      <c r="A170" s="193" t="s">
        <v>698</v>
      </c>
      <c r="B170" s="194"/>
      <c r="C170" s="193"/>
      <c r="D170" s="193"/>
      <c r="E170" s="193"/>
      <c r="F170" s="193"/>
      <c r="G170" s="193"/>
      <c r="H170" s="195"/>
      <c r="I170" s="195"/>
      <c r="J170" s="420" t="s">
        <v>207</v>
      </c>
      <c r="K170" s="420" t="s">
        <v>808</v>
      </c>
      <c r="L170" s="420" t="s">
        <v>812</v>
      </c>
    </row>
    <row r="171" spans="1:12" ht="12.95" customHeight="1" x14ac:dyDescent="0.2">
      <c r="A171" s="196"/>
      <c r="B171" s="197"/>
      <c r="C171" s="487" t="s">
        <v>3231</v>
      </c>
      <c r="D171" s="487"/>
      <c r="E171" s="487"/>
      <c r="F171" s="487"/>
      <c r="G171" s="487"/>
      <c r="H171" s="487"/>
      <c r="I171" s="197"/>
      <c r="J171" s="421">
        <f>COUNTIF(D132:D170,"x")</f>
        <v>20</v>
      </c>
      <c r="K171" s="421">
        <f>COUNTIF(E132:E169,"Khmer")</f>
        <v>9</v>
      </c>
      <c r="L171" s="422">
        <f>COUNTIFS(E132:E170,"Khmer",D132:D170,"x")</f>
        <v>3</v>
      </c>
    </row>
    <row r="173" spans="1:12" ht="24" customHeight="1" x14ac:dyDescent="0.2">
      <c r="A173" s="486" t="s">
        <v>3208</v>
      </c>
      <c r="B173" s="486"/>
      <c r="C173" s="486"/>
      <c r="D173" s="486"/>
      <c r="E173" s="486"/>
      <c r="F173" s="486"/>
      <c r="G173" s="486"/>
      <c r="H173" s="486"/>
      <c r="I173" s="486"/>
      <c r="J173" s="170"/>
      <c r="K173" s="170"/>
    </row>
    <row r="174" spans="1:12" s="175" customFormat="1" ht="19.5" customHeight="1" x14ac:dyDescent="0.2">
      <c r="A174" s="172" t="s">
        <v>766</v>
      </c>
      <c r="B174" s="172" t="s">
        <v>29</v>
      </c>
      <c r="C174" s="172" t="s">
        <v>30</v>
      </c>
      <c r="D174" s="172" t="s">
        <v>207</v>
      </c>
      <c r="E174" s="173" t="s">
        <v>769</v>
      </c>
      <c r="F174" s="172" t="s">
        <v>773</v>
      </c>
      <c r="G174" s="172" t="s">
        <v>805</v>
      </c>
      <c r="H174" s="172" t="s">
        <v>806</v>
      </c>
      <c r="I174" s="172" t="s">
        <v>807</v>
      </c>
      <c r="J174" s="174"/>
      <c r="K174" s="174"/>
    </row>
    <row r="175" spans="1:12" ht="12" customHeight="1" x14ac:dyDescent="0.2">
      <c r="A175" s="176" t="s">
        <v>710</v>
      </c>
      <c r="B175" s="177" t="s">
        <v>1586</v>
      </c>
      <c r="C175" s="178" t="s">
        <v>1587</v>
      </c>
      <c r="D175" s="179"/>
      <c r="E175" s="179" t="s">
        <v>229</v>
      </c>
      <c r="F175" s="180" t="s">
        <v>236</v>
      </c>
      <c r="G175" s="180" t="s">
        <v>1393</v>
      </c>
      <c r="H175" s="181" t="s">
        <v>1783</v>
      </c>
      <c r="I175" s="181" t="s">
        <v>137</v>
      </c>
    </row>
    <row r="176" spans="1:12" ht="12" customHeight="1" x14ac:dyDescent="0.2">
      <c r="A176" s="182" t="s">
        <v>712</v>
      </c>
      <c r="B176" s="183" t="s">
        <v>1588</v>
      </c>
      <c r="C176" s="184" t="s">
        <v>1011</v>
      </c>
      <c r="D176" s="184"/>
      <c r="E176" s="184" t="s">
        <v>229</v>
      </c>
      <c r="F176" s="185" t="s">
        <v>231</v>
      </c>
      <c r="G176" s="185" t="s">
        <v>1990</v>
      </c>
      <c r="H176" s="186" t="s">
        <v>1588</v>
      </c>
      <c r="I176" s="186" t="s">
        <v>1784</v>
      </c>
    </row>
    <row r="177" spans="1:9" ht="12" customHeight="1" x14ac:dyDescent="0.2">
      <c r="A177" s="182" t="s">
        <v>726</v>
      </c>
      <c r="B177" s="183" t="s">
        <v>1589</v>
      </c>
      <c r="C177" s="184" t="s">
        <v>1590</v>
      </c>
      <c r="D177" s="184" t="s">
        <v>774</v>
      </c>
      <c r="E177" s="184" t="s">
        <v>229</v>
      </c>
      <c r="F177" s="185" t="s">
        <v>231</v>
      </c>
      <c r="G177" s="185" t="s">
        <v>1408</v>
      </c>
      <c r="H177" s="186"/>
      <c r="I177" s="186" t="s">
        <v>1785</v>
      </c>
    </row>
    <row r="178" spans="1:9" ht="12" customHeight="1" x14ac:dyDescent="0.2">
      <c r="A178" s="182" t="s">
        <v>728</v>
      </c>
      <c r="B178" s="183" t="s">
        <v>1591</v>
      </c>
      <c r="C178" s="184" t="s">
        <v>1592</v>
      </c>
      <c r="D178" s="184" t="s">
        <v>774</v>
      </c>
      <c r="E178" s="184" t="s">
        <v>229</v>
      </c>
      <c r="F178" s="185" t="s">
        <v>231</v>
      </c>
      <c r="G178" s="185" t="s">
        <v>1991</v>
      </c>
      <c r="H178" s="186" t="s">
        <v>1786</v>
      </c>
      <c r="I178" s="186" t="s">
        <v>1787</v>
      </c>
    </row>
    <row r="179" spans="1:9" ht="12" customHeight="1" x14ac:dyDescent="0.2">
      <c r="A179" s="182" t="s">
        <v>730</v>
      </c>
      <c r="B179" s="183" t="s">
        <v>1736</v>
      </c>
      <c r="C179" s="187" t="s">
        <v>1737</v>
      </c>
      <c r="D179" s="184" t="s">
        <v>774</v>
      </c>
      <c r="E179" s="184" t="s">
        <v>229</v>
      </c>
      <c r="F179" s="185" t="s">
        <v>231</v>
      </c>
      <c r="G179" s="185" t="s">
        <v>1402</v>
      </c>
      <c r="H179" s="186" t="s">
        <v>1922</v>
      </c>
      <c r="I179" s="186" t="s">
        <v>1923</v>
      </c>
    </row>
    <row r="180" spans="1:9" ht="12" customHeight="1" x14ac:dyDescent="0.2">
      <c r="A180" s="182" t="s">
        <v>732</v>
      </c>
      <c r="B180" s="183" t="s">
        <v>1593</v>
      </c>
      <c r="C180" s="187" t="s">
        <v>1594</v>
      </c>
      <c r="D180" s="184"/>
      <c r="E180" s="184" t="s">
        <v>229</v>
      </c>
      <c r="F180" s="185" t="s">
        <v>236</v>
      </c>
      <c r="G180" s="185" t="s">
        <v>1975</v>
      </c>
      <c r="H180" s="186" t="s">
        <v>1788</v>
      </c>
      <c r="I180" s="186" t="s">
        <v>1789</v>
      </c>
    </row>
    <row r="181" spans="1:9" ht="12" customHeight="1" x14ac:dyDescent="0.2">
      <c r="A181" s="182" t="s">
        <v>734</v>
      </c>
      <c r="B181" s="183" t="s">
        <v>1595</v>
      </c>
      <c r="C181" s="187" t="s">
        <v>1596</v>
      </c>
      <c r="D181" s="184"/>
      <c r="E181" s="184" t="s">
        <v>229</v>
      </c>
      <c r="F181" s="185" t="s">
        <v>235</v>
      </c>
      <c r="G181" s="185" t="s">
        <v>1408</v>
      </c>
      <c r="H181" s="186" t="s">
        <v>1790</v>
      </c>
      <c r="I181" s="186" t="s">
        <v>1791</v>
      </c>
    </row>
    <row r="182" spans="1:9" ht="12" customHeight="1" x14ac:dyDescent="0.2">
      <c r="A182" s="182" t="s">
        <v>735</v>
      </c>
      <c r="B182" s="183" t="s">
        <v>1597</v>
      </c>
      <c r="C182" s="184" t="s">
        <v>1150</v>
      </c>
      <c r="D182" s="184"/>
      <c r="E182" s="184" t="s">
        <v>229</v>
      </c>
      <c r="F182" s="185" t="s">
        <v>231</v>
      </c>
      <c r="G182" s="185" t="s">
        <v>1392</v>
      </c>
      <c r="H182" s="186" t="s">
        <v>1792</v>
      </c>
      <c r="I182" s="186" t="s">
        <v>1793</v>
      </c>
    </row>
    <row r="183" spans="1:9" ht="12" customHeight="1" x14ac:dyDescent="0.2">
      <c r="A183" s="182" t="s">
        <v>737</v>
      </c>
      <c r="B183" s="183" t="s">
        <v>1739</v>
      </c>
      <c r="C183" s="187" t="s">
        <v>1300</v>
      </c>
      <c r="D183" s="184"/>
      <c r="E183" s="184" t="s">
        <v>230</v>
      </c>
      <c r="F183" s="185" t="s">
        <v>231</v>
      </c>
      <c r="G183" s="185" t="s">
        <v>2051</v>
      </c>
      <c r="H183" s="186" t="s">
        <v>1926</v>
      </c>
      <c r="I183" s="188" t="s">
        <v>1899</v>
      </c>
    </row>
    <row r="184" spans="1:9" ht="12" customHeight="1" x14ac:dyDescent="0.2">
      <c r="A184" s="182" t="s">
        <v>2</v>
      </c>
      <c r="B184" s="183" t="s">
        <v>3146</v>
      </c>
      <c r="C184" s="187" t="s">
        <v>1740</v>
      </c>
      <c r="D184" s="184"/>
      <c r="E184" s="184" t="s">
        <v>229</v>
      </c>
      <c r="F184" s="185" t="s">
        <v>231</v>
      </c>
      <c r="G184" s="185" t="s">
        <v>2052</v>
      </c>
      <c r="H184" s="186" t="s">
        <v>1923</v>
      </c>
      <c r="I184" s="186" t="s">
        <v>421</v>
      </c>
    </row>
    <row r="185" spans="1:9" ht="12" customHeight="1" x14ac:dyDescent="0.2">
      <c r="A185" s="182" t="s">
        <v>3</v>
      </c>
      <c r="B185" s="183" t="s">
        <v>2382</v>
      </c>
      <c r="C185" s="184" t="s">
        <v>1741</v>
      </c>
      <c r="D185" s="184" t="s">
        <v>774</v>
      </c>
      <c r="E185" s="184" t="s">
        <v>229</v>
      </c>
      <c r="F185" s="185" t="s">
        <v>231</v>
      </c>
      <c r="G185" s="185" t="s">
        <v>2053</v>
      </c>
      <c r="H185" s="186" t="s">
        <v>1927</v>
      </c>
      <c r="I185" s="186" t="s">
        <v>1928</v>
      </c>
    </row>
    <row r="186" spans="1:9" ht="12" customHeight="1" x14ac:dyDescent="0.2">
      <c r="A186" s="182" t="s">
        <v>11</v>
      </c>
      <c r="B186" s="183" t="s">
        <v>1598</v>
      </c>
      <c r="C186" s="184" t="s">
        <v>1599</v>
      </c>
      <c r="D186" s="184" t="s">
        <v>774</v>
      </c>
      <c r="E186" s="184" t="s">
        <v>229</v>
      </c>
      <c r="F186" s="185" t="s">
        <v>1600</v>
      </c>
      <c r="G186" s="185" t="s">
        <v>1418</v>
      </c>
      <c r="H186" s="186"/>
      <c r="I186" s="186" t="s">
        <v>1794</v>
      </c>
    </row>
    <row r="187" spans="1:9" ht="12" customHeight="1" x14ac:dyDescent="0.2">
      <c r="A187" s="182" t="s">
        <v>24</v>
      </c>
      <c r="B187" s="183" t="s">
        <v>1601</v>
      </c>
      <c r="C187" s="184" t="s">
        <v>1602</v>
      </c>
      <c r="D187" s="184" t="s">
        <v>774</v>
      </c>
      <c r="E187" s="184" t="s">
        <v>229</v>
      </c>
      <c r="F187" s="185" t="s">
        <v>231</v>
      </c>
      <c r="G187" s="185" t="s">
        <v>1410</v>
      </c>
      <c r="H187" s="188" t="s">
        <v>1795</v>
      </c>
      <c r="I187" s="186" t="s">
        <v>1796</v>
      </c>
    </row>
    <row r="188" spans="1:9" ht="12" customHeight="1" x14ac:dyDescent="0.2">
      <c r="A188" s="182" t="s">
        <v>17</v>
      </c>
      <c r="B188" s="183" t="s">
        <v>1603</v>
      </c>
      <c r="C188" s="184" t="s">
        <v>1604</v>
      </c>
      <c r="D188" s="184"/>
      <c r="E188" s="184" t="s">
        <v>230</v>
      </c>
      <c r="F188" s="185" t="s">
        <v>231</v>
      </c>
      <c r="G188" s="185" t="s">
        <v>1402</v>
      </c>
      <c r="H188" s="186" t="s">
        <v>272</v>
      </c>
      <c r="I188" s="186" t="s">
        <v>796</v>
      </c>
    </row>
    <row r="189" spans="1:9" ht="12" customHeight="1" x14ac:dyDescent="0.2">
      <c r="A189" s="182" t="s">
        <v>21</v>
      </c>
      <c r="B189" s="183" t="s">
        <v>1605</v>
      </c>
      <c r="C189" s="187" t="s">
        <v>1606</v>
      </c>
      <c r="D189" s="184"/>
      <c r="E189" s="184" t="s">
        <v>229</v>
      </c>
      <c r="F189" s="185" t="s">
        <v>231</v>
      </c>
      <c r="G189" s="185" t="s">
        <v>1392</v>
      </c>
      <c r="H189" s="186" t="s">
        <v>1797</v>
      </c>
      <c r="I189" s="186" t="s">
        <v>1798</v>
      </c>
    </row>
    <row r="190" spans="1:9" ht="12" customHeight="1" x14ac:dyDescent="0.2">
      <c r="A190" s="182" t="s">
        <v>743</v>
      </c>
      <c r="B190" s="183" t="s">
        <v>1742</v>
      </c>
      <c r="C190" s="187" t="s">
        <v>1635</v>
      </c>
      <c r="D190" s="184"/>
      <c r="E190" s="184" t="s">
        <v>229</v>
      </c>
      <c r="F190" s="185" t="s">
        <v>231</v>
      </c>
      <c r="G190" s="185" t="s">
        <v>1417</v>
      </c>
      <c r="H190" s="186" t="s">
        <v>1930</v>
      </c>
      <c r="I190" s="186" t="s">
        <v>1931</v>
      </c>
    </row>
    <row r="191" spans="1:9" ht="12" customHeight="1" x14ac:dyDescent="0.2">
      <c r="A191" s="182" t="s">
        <v>7</v>
      </c>
      <c r="B191" s="183" t="s">
        <v>1608</v>
      </c>
      <c r="C191" s="184" t="s">
        <v>1609</v>
      </c>
      <c r="D191" s="184"/>
      <c r="E191" s="184" t="s">
        <v>229</v>
      </c>
      <c r="F191" s="185" t="s">
        <v>231</v>
      </c>
      <c r="G191" s="185" t="s">
        <v>1406</v>
      </c>
      <c r="H191" s="186" t="s">
        <v>1799</v>
      </c>
      <c r="I191" s="186" t="s">
        <v>1800</v>
      </c>
    </row>
    <row r="192" spans="1:9" ht="12" customHeight="1" x14ac:dyDescent="0.2">
      <c r="A192" s="182" t="s">
        <v>744</v>
      </c>
      <c r="B192" s="183" t="s">
        <v>1611</v>
      </c>
      <c r="C192" s="187" t="s">
        <v>1612</v>
      </c>
      <c r="D192" s="184"/>
      <c r="E192" s="184" t="s">
        <v>229</v>
      </c>
      <c r="F192" s="185" t="s">
        <v>231</v>
      </c>
      <c r="G192" s="185" t="s">
        <v>1402</v>
      </c>
      <c r="H192" s="186" t="s">
        <v>403</v>
      </c>
      <c r="I192" s="186" t="s">
        <v>464</v>
      </c>
    </row>
    <row r="193" spans="1:9" ht="12" customHeight="1" x14ac:dyDescent="0.2">
      <c r="A193" s="182" t="s">
        <v>19</v>
      </c>
      <c r="B193" s="183" t="s">
        <v>2385</v>
      </c>
      <c r="C193" s="184" t="s">
        <v>1612</v>
      </c>
      <c r="D193" s="184"/>
      <c r="E193" s="184" t="s">
        <v>229</v>
      </c>
      <c r="F193" s="185" t="s">
        <v>236</v>
      </c>
      <c r="G193" s="185" t="s">
        <v>2054</v>
      </c>
      <c r="H193" s="186" t="s">
        <v>1934</v>
      </c>
      <c r="I193" s="186" t="s">
        <v>1935</v>
      </c>
    </row>
    <row r="194" spans="1:9" ht="12" customHeight="1" x14ac:dyDescent="0.2">
      <c r="A194" s="182" t="s">
        <v>12</v>
      </c>
      <c r="B194" s="183" t="s">
        <v>1613</v>
      </c>
      <c r="C194" s="184" t="s">
        <v>1614</v>
      </c>
      <c r="D194" s="184"/>
      <c r="E194" s="184" t="s">
        <v>230</v>
      </c>
      <c r="F194" s="185" t="s">
        <v>236</v>
      </c>
      <c r="G194" s="185" t="s">
        <v>1992</v>
      </c>
      <c r="H194" s="186" t="s">
        <v>1801</v>
      </c>
      <c r="I194" s="186" t="s">
        <v>1802</v>
      </c>
    </row>
    <row r="195" spans="1:9" ht="12" customHeight="1" x14ac:dyDescent="0.2">
      <c r="A195" s="182" t="s">
        <v>745</v>
      </c>
      <c r="B195" s="183" t="s">
        <v>1617</v>
      </c>
      <c r="C195" s="184" t="s">
        <v>1062</v>
      </c>
      <c r="D195" s="184"/>
      <c r="E195" s="184" t="s">
        <v>229</v>
      </c>
      <c r="F195" s="185" t="s">
        <v>231</v>
      </c>
      <c r="G195" s="185" t="s">
        <v>1383</v>
      </c>
      <c r="H195" s="186" t="s">
        <v>1804</v>
      </c>
      <c r="I195" s="186" t="s">
        <v>1805</v>
      </c>
    </row>
    <row r="196" spans="1:9" ht="12" customHeight="1" x14ac:dyDescent="0.2">
      <c r="A196" s="182" t="s">
        <v>16</v>
      </c>
      <c r="B196" s="183" t="s">
        <v>1618</v>
      </c>
      <c r="C196" s="187" t="s">
        <v>1619</v>
      </c>
      <c r="D196" s="184" t="s">
        <v>774</v>
      </c>
      <c r="E196" s="184" t="s">
        <v>229</v>
      </c>
      <c r="F196" s="185" t="s">
        <v>231</v>
      </c>
      <c r="G196" s="185" t="s">
        <v>1385</v>
      </c>
      <c r="H196" s="186" t="s">
        <v>627</v>
      </c>
      <c r="I196" s="186" t="s">
        <v>628</v>
      </c>
    </row>
    <row r="197" spans="1:9" ht="12" customHeight="1" x14ac:dyDescent="0.2">
      <c r="A197" s="182" t="s">
        <v>746</v>
      </c>
      <c r="B197" s="183" t="s">
        <v>1205</v>
      </c>
      <c r="C197" s="187" t="s">
        <v>1131</v>
      </c>
      <c r="D197" s="184"/>
      <c r="E197" s="184" t="s">
        <v>229</v>
      </c>
      <c r="F197" s="185" t="s">
        <v>231</v>
      </c>
      <c r="G197" s="185" t="s">
        <v>2119</v>
      </c>
      <c r="H197" s="186" t="s">
        <v>3147</v>
      </c>
      <c r="I197" s="186" t="s">
        <v>1206</v>
      </c>
    </row>
    <row r="198" spans="1:9" ht="12" customHeight="1" x14ac:dyDescent="0.2">
      <c r="A198" s="182" t="s">
        <v>4</v>
      </c>
      <c r="B198" s="183" t="s">
        <v>1620</v>
      </c>
      <c r="C198" s="187" t="s">
        <v>1621</v>
      </c>
      <c r="D198" s="184" t="s">
        <v>774</v>
      </c>
      <c r="E198" s="184" t="s">
        <v>229</v>
      </c>
      <c r="F198" s="185" t="s">
        <v>231</v>
      </c>
      <c r="G198" s="185" t="s">
        <v>1993</v>
      </c>
      <c r="H198" s="186" t="s">
        <v>1806</v>
      </c>
      <c r="I198" s="186" t="s">
        <v>798</v>
      </c>
    </row>
    <row r="199" spans="1:9" ht="12" customHeight="1" x14ac:dyDescent="0.2">
      <c r="A199" s="182" t="s">
        <v>15</v>
      </c>
      <c r="B199" s="183" t="s">
        <v>1622</v>
      </c>
      <c r="C199" s="184" t="s">
        <v>1623</v>
      </c>
      <c r="D199" s="184" t="s">
        <v>774</v>
      </c>
      <c r="E199" s="184" t="s">
        <v>229</v>
      </c>
      <c r="F199" s="185" t="s">
        <v>231</v>
      </c>
      <c r="G199" s="185" t="s">
        <v>1994</v>
      </c>
      <c r="H199" s="186" t="s">
        <v>1807</v>
      </c>
      <c r="I199" s="186" t="s">
        <v>1808</v>
      </c>
    </row>
    <row r="200" spans="1:9" ht="12" customHeight="1" x14ac:dyDescent="0.2">
      <c r="A200" s="182" t="s">
        <v>20</v>
      </c>
      <c r="B200" s="183" t="s">
        <v>2055</v>
      </c>
      <c r="C200" s="184" t="s">
        <v>1754</v>
      </c>
      <c r="D200" s="184"/>
      <c r="E200" s="184" t="s">
        <v>229</v>
      </c>
      <c r="F200" s="185" t="s">
        <v>236</v>
      </c>
      <c r="G200" s="185" t="s">
        <v>1385</v>
      </c>
      <c r="H200" s="186"/>
      <c r="I200" s="186" t="s">
        <v>1944</v>
      </c>
    </row>
    <row r="201" spans="1:9" ht="12" customHeight="1" x14ac:dyDescent="0.2">
      <c r="A201" s="182" t="s">
        <v>5</v>
      </c>
      <c r="B201" s="183" t="s">
        <v>1625</v>
      </c>
      <c r="C201" s="187" t="s">
        <v>1626</v>
      </c>
      <c r="D201" s="184"/>
      <c r="E201" s="184" t="s">
        <v>229</v>
      </c>
      <c r="F201" s="185" t="s">
        <v>231</v>
      </c>
      <c r="G201" s="185" t="s">
        <v>1418</v>
      </c>
      <c r="H201" s="186" t="s">
        <v>159</v>
      </c>
      <c r="I201" s="186" t="s">
        <v>160</v>
      </c>
    </row>
    <row r="202" spans="1:9" ht="12" customHeight="1" x14ac:dyDescent="0.2">
      <c r="A202" s="182" t="s">
        <v>747</v>
      </c>
      <c r="B202" s="183" t="s">
        <v>1627</v>
      </c>
      <c r="C202" s="187" t="s">
        <v>1628</v>
      </c>
      <c r="D202" s="184" t="s">
        <v>774</v>
      </c>
      <c r="E202" s="184" t="s">
        <v>229</v>
      </c>
      <c r="F202" s="185" t="s">
        <v>236</v>
      </c>
      <c r="G202" s="185" t="s">
        <v>1379</v>
      </c>
      <c r="H202" s="186" t="s">
        <v>1809</v>
      </c>
      <c r="I202" s="186" t="s">
        <v>1810</v>
      </c>
    </row>
    <row r="203" spans="1:9" ht="12" customHeight="1" x14ac:dyDescent="0.2">
      <c r="A203" s="182" t="s">
        <v>748</v>
      </c>
      <c r="B203" s="183" t="s">
        <v>1629</v>
      </c>
      <c r="C203" s="187" t="s">
        <v>1630</v>
      </c>
      <c r="D203" s="184" t="s">
        <v>774</v>
      </c>
      <c r="E203" s="184" t="s">
        <v>229</v>
      </c>
      <c r="F203" s="185" t="s">
        <v>231</v>
      </c>
      <c r="G203" s="185" t="s">
        <v>1396</v>
      </c>
      <c r="H203" s="186" t="s">
        <v>426</v>
      </c>
      <c r="I203" s="186" t="s">
        <v>427</v>
      </c>
    </row>
    <row r="204" spans="1:9" ht="12" customHeight="1" x14ac:dyDescent="0.2">
      <c r="A204" s="182" t="s">
        <v>9</v>
      </c>
      <c r="B204" s="183" t="s">
        <v>306</v>
      </c>
      <c r="C204" s="187" t="s">
        <v>1631</v>
      </c>
      <c r="D204" s="184"/>
      <c r="E204" s="184" t="s">
        <v>229</v>
      </c>
      <c r="F204" s="185" t="s">
        <v>231</v>
      </c>
      <c r="G204" s="185" t="s">
        <v>1383</v>
      </c>
      <c r="H204" s="186" t="s">
        <v>278</v>
      </c>
      <c r="I204" s="186" t="s">
        <v>802</v>
      </c>
    </row>
    <row r="205" spans="1:9" ht="12" customHeight="1" x14ac:dyDescent="0.2">
      <c r="A205" s="182" t="s">
        <v>10</v>
      </c>
      <c r="B205" s="183" t="s">
        <v>2389</v>
      </c>
      <c r="C205" s="187" t="s">
        <v>1649</v>
      </c>
      <c r="D205" s="184"/>
      <c r="E205" s="184" t="s">
        <v>229</v>
      </c>
      <c r="F205" s="185" t="s">
        <v>1755</v>
      </c>
      <c r="G205" s="185" t="s">
        <v>1425</v>
      </c>
      <c r="H205" s="186"/>
      <c r="I205" s="186" t="s">
        <v>77</v>
      </c>
    </row>
    <row r="206" spans="1:9" ht="12" customHeight="1" x14ac:dyDescent="0.2">
      <c r="A206" s="182" t="s">
        <v>749</v>
      </c>
      <c r="B206" s="183" t="s">
        <v>1757</v>
      </c>
      <c r="C206" s="187" t="s">
        <v>1669</v>
      </c>
      <c r="D206" s="184" t="s">
        <v>774</v>
      </c>
      <c r="E206" s="184" t="s">
        <v>229</v>
      </c>
      <c r="F206" s="185" t="s">
        <v>235</v>
      </c>
      <c r="G206" s="185" t="s">
        <v>1378</v>
      </c>
      <c r="H206" s="186" t="s">
        <v>1947</v>
      </c>
      <c r="I206" s="186" t="s">
        <v>1948</v>
      </c>
    </row>
    <row r="207" spans="1:9" ht="12" customHeight="1" x14ac:dyDescent="0.2">
      <c r="A207" s="182" t="s">
        <v>8</v>
      </c>
      <c r="B207" s="183" t="s">
        <v>1225</v>
      </c>
      <c r="C207" s="187" t="s">
        <v>1097</v>
      </c>
      <c r="D207" s="184"/>
      <c r="E207" s="184" t="s">
        <v>229</v>
      </c>
      <c r="F207" s="185" t="s">
        <v>231</v>
      </c>
      <c r="G207" s="185" t="s">
        <v>1425</v>
      </c>
      <c r="H207" s="186" t="s">
        <v>839</v>
      </c>
      <c r="I207" s="186" t="s">
        <v>1226</v>
      </c>
    </row>
    <row r="208" spans="1:9" ht="12" customHeight="1" x14ac:dyDescent="0.2">
      <c r="A208" s="182" t="s">
        <v>18</v>
      </c>
      <c r="B208" s="183" t="s">
        <v>167</v>
      </c>
      <c r="C208" s="185" t="s">
        <v>1632</v>
      </c>
      <c r="D208" s="184"/>
      <c r="E208" s="184" t="s">
        <v>229</v>
      </c>
      <c r="F208" s="185" t="s">
        <v>1633</v>
      </c>
      <c r="G208" s="185" t="s">
        <v>1371</v>
      </c>
      <c r="H208" s="186" t="s">
        <v>1811</v>
      </c>
      <c r="I208" s="186" t="s">
        <v>97</v>
      </c>
    </row>
    <row r="209" spans="1:12" ht="12" customHeight="1" x14ac:dyDescent="0.2">
      <c r="A209" s="182" t="s">
        <v>6</v>
      </c>
      <c r="B209" s="183" t="s">
        <v>1634</v>
      </c>
      <c r="C209" s="185" t="s">
        <v>1635</v>
      </c>
      <c r="D209" s="184"/>
      <c r="E209" s="184" t="s">
        <v>229</v>
      </c>
      <c r="F209" s="185" t="s">
        <v>231</v>
      </c>
      <c r="G209" s="185" t="s">
        <v>1401</v>
      </c>
      <c r="H209" s="186" t="s">
        <v>273</v>
      </c>
      <c r="I209" s="186" t="s">
        <v>1812</v>
      </c>
    </row>
    <row r="210" spans="1:12" ht="12" customHeight="1" x14ac:dyDescent="0.2">
      <c r="A210" s="182" t="s">
        <v>13</v>
      </c>
      <c r="B210" s="189" t="s">
        <v>1761</v>
      </c>
      <c r="C210" s="190" t="s">
        <v>1762</v>
      </c>
      <c r="D210" s="191"/>
      <c r="E210" s="191" t="s">
        <v>229</v>
      </c>
      <c r="F210" s="190" t="s">
        <v>231</v>
      </c>
      <c r="G210" s="190" t="s">
        <v>1385</v>
      </c>
      <c r="H210" s="192" t="s">
        <v>1953</v>
      </c>
      <c r="I210" s="192" t="s">
        <v>1954</v>
      </c>
    </row>
    <row r="211" spans="1:12" ht="12" customHeight="1" x14ac:dyDescent="0.2">
      <c r="A211" s="182" t="s">
        <v>14</v>
      </c>
      <c r="B211" s="189" t="s">
        <v>1637</v>
      </c>
      <c r="C211" s="190" t="s">
        <v>1638</v>
      </c>
      <c r="D211" s="191"/>
      <c r="E211" s="191" t="s">
        <v>229</v>
      </c>
      <c r="F211" s="190" t="s">
        <v>236</v>
      </c>
      <c r="G211" s="190" t="s">
        <v>1377</v>
      </c>
      <c r="H211" s="192" t="s">
        <v>1813</v>
      </c>
      <c r="I211" s="192" t="s">
        <v>1814</v>
      </c>
    </row>
    <row r="212" spans="1:12" ht="12" customHeight="1" x14ac:dyDescent="0.2">
      <c r="A212" s="182" t="s">
        <v>376</v>
      </c>
      <c r="B212" s="189" t="s">
        <v>1639</v>
      </c>
      <c r="C212" s="190" t="s">
        <v>1640</v>
      </c>
      <c r="D212" s="191"/>
      <c r="E212" s="191" t="s">
        <v>229</v>
      </c>
      <c r="F212" s="190" t="s">
        <v>231</v>
      </c>
      <c r="G212" s="190" t="s">
        <v>1417</v>
      </c>
      <c r="H212" s="192" t="s">
        <v>157</v>
      </c>
      <c r="I212" s="192" t="s">
        <v>286</v>
      </c>
    </row>
    <row r="213" spans="1:12" ht="12" customHeight="1" x14ac:dyDescent="0.2">
      <c r="A213" s="182" t="s">
        <v>698</v>
      </c>
      <c r="B213" s="189" t="s">
        <v>1641</v>
      </c>
      <c r="C213" s="190" t="s">
        <v>1642</v>
      </c>
      <c r="D213" s="191" t="s">
        <v>774</v>
      </c>
      <c r="E213" s="191" t="s">
        <v>229</v>
      </c>
      <c r="F213" s="190" t="s">
        <v>231</v>
      </c>
      <c r="G213" s="190" t="s">
        <v>1995</v>
      </c>
      <c r="H213" s="192" t="s">
        <v>1815</v>
      </c>
      <c r="I213" s="192" t="s">
        <v>1816</v>
      </c>
    </row>
    <row r="214" spans="1:12" ht="12" customHeight="1" x14ac:dyDescent="0.2">
      <c r="A214" s="182" t="s">
        <v>699</v>
      </c>
      <c r="B214" s="189" t="s">
        <v>1643</v>
      </c>
      <c r="C214" s="190" t="s">
        <v>1644</v>
      </c>
      <c r="D214" s="191"/>
      <c r="E214" s="191" t="s">
        <v>229</v>
      </c>
      <c r="F214" s="190" t="s">
        <v>236</v>
      </c>
      <c r="G214" s="190" t="s">
        <v>1411</v>
      </c>
      <c r="H214" s="192" t="s">
        <v>1817</v>
      </c>
      <c r="I214" s="192" t="s">
        <v>1818</v>
      </c>
    </row>
    <row r="215" spans="1:12" ht="12" customHeight="1" x14ac:dyDescent="0.2">
      <c r="A215" s="182" t="s">
        <v>700</v>
      </c>
      <c r="B215" s="189" t="s">
        <v>1645</v>
      </c>
      <c r="C215" s="190" t="s">
        <v>1646</v>
      </c>
      <c r="D215" s="191"/>
      <c r="E215" s="191" t="s">
        <v>229</v>
      </c>
      <c r="F215" s="190" t="s">
        <v>231</v>
      </c>
      <c r="G215" s="190" t="s">
        <v>1996</v>
      </c>
      <c r="H215" s="192" t="s">
        <v>277</v>
      </c>
      <c r="I215" s="192" t="s">
        <v>74</v>
      </c>
    </row>
    <row r="216" spans="1:12" ht="12" customHeight="1" x14ac:dyDescent="0.2">
      <c r="A216" s="182" t="s">
        <v>701</v>
      </c>
      <c r="B216" s="189" t="s">
        <v>3148</v>
      </c>
      <c r="C216" s="190" t="s">
        <v>3149</v>
      </c>
      <c r="D216" s="191" t="s">
        <v>774</v>
      </c>
      <c r="E216" s="191" t="s">
        <v>229</v>
      </c>
      <c r="F216" s="190" t="s">
        <v>231</v>
      </c>
      <c r="G216" s="190" t="s">
        <v>3209</v>
      </c>
      <c r="H216" s="192" t="s">
        <v>1835</v>
      </c>
      <c r="I216" s="192" t="s">
        <v>3249</v>
      </c>
    </row>
    <row r="217" spans="1:12" ht="12" customHeight="1" x14ac:dyDescent="0.2">
      <c r="A217" s="193"/>
      <c r="B217" s="194"/>
      <c r="C217" s="193"/>
      <c r="D217" s="193"/>
      <c r="E217" s="193"/>
      <c r="F217" s="193"/>
      <c r="G217" s="193"/>
      <c r="H217" s="195"/>
      <c r="I217" s="195"/>
      <c r="J217" s="420" t="s">
        <v>207</v>
      </c>
      <c r="K217" s="420" t="s">
        <v>808</v>
      </c>
      <c r="L217" s="420" t="s">
        <v>812</v>
      </c>
    </row>
    <row r="218" spans="1:12" ht="12" customHeight="1" x14ac:dyDescent="0.2">
      <c r="A218" s="196"/>
      <c r="B218" s="197"/>
      <c r="C218" s="487" t="s">
        <v>3211</v>
      </c>
      <c r="D218" s="487"/>
      <c r="E218" s="487"/>
      <c r="F218" s="487"/>
      <c r="G218" s="487"/>
      <c r="H218" s="487"/>
      <c r="I218" s="197"/>
      <c r="J218" s="421">
        <f>COUNTIF(D175:D217,"x")</f>
        <v>14</v>
      </c>
      <c r="K218" s="421">
        <f>COUNTIF(E175:E216,"Khmer")</f>
        <v>3</v>
      </c>
      <c r="L218" s="422">
        <f>COUNTIFS(E175:E217,"Khmer",D175:D217,"x")</f>
        <v>0</v>
      </c>
    </row>
    <row r="219" spans="1:12" ht="24" customHeight="1" x14ac:dyDescent="0.2">
      <c r="A219" s="486" t="s">
        <v>3210</v>
      </c>
      <c r="B219" s="486"/>
      <c r="C219" s="486"/>
      <c r="D219" s="486"/>
      <c r="E219" s="486"/>
      <c r="F219" s="486"/>
      <c r="G219" s="486"/>
      <c r="H219" s="486"/>
      <c r="I219" s="486"/>
      <c r="J219" s="170"/>
      <c r="K219" s="170"/>
    </row>
    <row r="220" spans="1:12" s="175" customFormat="1" ht="19.5" customHeight="1" x14ac:dyDescent="0.2">
      <c r="A220" s="172" t="s">
        <v>766</v>
      </c>
      <c r="B220" s="172" t="s">
        <v>29</v>
      </c>
      <c r="C220" s="172" t="s">
        <v>30</v>
      </c>
      <c r="D220" s="172" t="s">
        <v>207</v>
      </c>
      <c r="E220" s="173" t="s">
        <v>769</v>
      </c>
      <c r="F220" s="172" t="s">
        <v>773</v>
      </c>
      <c r="G220" s="172" t="s">
        <v>805</v>
      </c>
      <c r="H220" s="172" t="s">
        <v>806</v>
      </c>
      <c r="I220" s="172" t="s">
        <v>807</v>
      </c>
      <c r="J220" s="174"/>
      <c r="K220" s="174"/>
    </row>
    <row r="221" spans="1:12" ht="11.1" customHeight="1" x14ac:dyDescent="0.2">
      <c r="A221" s="176" t="s">
        <v>710</v>
      </c>
      <c r="B221" s="177" t="s">
        <v>2325</v>
      </c>
      <c r="C221" s="178" t="s">
        <v>1647</v>
      </c>
      <c r="D221" s="179"/>
      <c r="E221" s="179" t="s">
        <v>229</v>
      </c>
      <c r="F221" s="180" t="s">
        <v>231</v>
      </c>
      <c r="G221" s="180" t="s">
        <v>1406</v>
      </c>
      <c r="H221" s="181" t="s">
        <v>1819</v>
      </c>
      <c r="I221" s="181" t="s">
        <v>1821</v>
      </c>
    </row>
    <row r="222" spans="1:12" ht="11.1" customHeight="1" x14ac:dyDescent="0.2">
      <c r="A222" s="182" t="s">
        <v>712</v>
      </c>
      <c r="B222" s="183" t="s">
        <v>2326</v>
      </c>
      <c r="C222" s="184" t="s">
        <v>1648</v>
      </c>
      <c r="D222" s="184"/>
      <c r="E222" s="184" t="s">
        <v>229</v>
      </c>
      <c r="F222" s="185" t="s">
        <v>231</v>
      </c>
      <c r="G222" s="185" t="s">
        <v>1999</v>
      </c>
      <c r="H222" s="186" t="s">
        <v>83</v>
      </c>
      <c r="I222" s="186" t="s">
        <v>794</v>
      </c>
    </row>
    <row r="223" spans="1:12" ht="11.1" customHeight="1" x14ac:dyDescent="0.2">
      <c r="A223" s="182" t="s">
        <v>726</v>
      </c>
      <c r="B223" s="183" t="s">
        <v>2327</v>
      </c>
      <c r="C223" s="184" t="s">
        <v>1649</v>
      </c>
      <c r="D223" s="184"/>
      <c r="E223" s="184" t="s">
        <v>229</v>
      </c>
      <c r="F223" s="185" t="s">
        <v>236</v>
      </c>
      <c r="G223" s="185" t="s">
        <v>1371</v>
      </c>
      <c r="H223" s="186" t="s">
        <v>788</v>
      </c>
      <c r="I223" s="186" t="s">
        <v>385</v>
      </c>
    </row>
    <row r="224" spans="1:12" ht="11.1" customHeight="1" x14ac:dyDescent="0.2">
      <c r="A224" s="182" t="s">
        <v>728</v>
      </c>
      <c r="B224" s="183" t="s">
        <v>2328</v>
      </c>
      <c r="C224" s="184" t="s">
        <v>1650</v>
      </c>
      <c r="D224" s="184" t="s">
        <v>774</v>
      </c>
      <c r="E224" s="184" t="s">
        <v>229</v>
      </c>
      <c r="F224" s="185" t="s">
        <v>231</v>
      </c>
      <c r="G224" s="185" t="s">
        <v>1408</v>
      </c>
      <c r="H224" s="186" t="s">
        <v>1824</v>
      </c>
      <c r="I224" s="186" t="s">
        <v>1825</v>
      </c>
    </row>
    <row r="225" spans="1:9" ht="11.1" customHeight="1" x14ac:dyDescent="0.2">
      <c r="A225" s="182" t="s">
        <v>730</v>
      </c>
      <c r="B225" s="183" t="s">
        <v>2329</v>
      </c>
      <c r="C225" s="187" t="s">
        <v>1651</v>
      </c>
      <c r="D225" s="184" t="s">
        <v>774</v>
      </c>
      <c r="E225" s="184" t="s">
        <v>229</v>
      </c>
      <c r="F225" s="185" t="s">
        <v>231</v>
      </c>
      <c r="G225" s="185" t="s">
        <v>1411</v>
      </c>
      <c r="H225" s="186" t="s">
        <v>1826</v>
      </c>
      <c r="I225" s="186" t="s">
        <v>1827</v>
      </c>
    </row>
    <row r="226" spans="1:9" ht="11.1" customHeight="1" x14ac:dyDescent="0.2">
      <c r="A226" s="182" t="s">
        <v>732</v>
      </c>
      <c r="B226" s="183" t="s">
        <v>1734</v>
      </c>
      <c r="C226" s="187" t="s">
        <v>1735</v>
      </c>
      <c r="D226" s="184"/>
      <c r="E226" s="184" t="s">
        <v>229</v>
      </c>
      <c r="F226" s="185" t="s">
        <v>231</v>
      </c>
      <c r="G226" s="185" t="s">
        <v>1975</v>
      </c>
      <c r="H226" s="186" t="s">
        <v>1920</v>
      </c>
      <c r="I226" s="186" t="s">
        <v>1921</v>
      </c>
    </row>
    <row r="227" spans="1:9" ht="11.1" customHeight="1" x14ac:dyDescent="0.2">
      <c r="A227" s="182" t="s">
        <v>734</v>
      </c>
      <c r="B227" s="183" t="s">
        <v>1738</v>
      </c>
      <c r="C227" s="187" t="s">
        <v>1754</v>
      </c>
      <c r="D227" s="184"/>
      <c r="E227" s="184" t="s">
        <v>229</v>
      </c>
      <c r="F227" s="185" t="s">
        <v>231</v>
      </c>
      <c r="G227" s="185" t="s">
        <v>1411</v>
      </c>
      <c r="H227" s="186" t="s">
        <v>1924</v>
      </c>
      <c r="I227" s="186" t="s">
        <v>1925</v>
      </c>
    </row>
    <row r="228" spans="1:9" ht="11.1" customHeight="1" x14ac:dyDescent="0.2">
      <c r="A228" s="182" t="s">
        <v>735</v>
      </c>
      <c r="B228" s="183" t="s">
        <v>2331</v>
      </c>
      <c r="C228" s="184" t="s">
        <v>1649</v>
      </c>
      <c r="D228" s="184"/>
      <c r="E228" s="184" t="s">
        <v>229</v>
      </c>
      <c r="F228" s="185" t="s">
        <v>236</v>
      </c>
      <c r="G228" s="185" t="s">
        <v>1371</v>
      </c>
      <c r="H228" s="186" t="s">
        <v>788</v>
      </c>
      <c r="I228" s="186" t="s">
        <v>385</v>
      </c>
    </row>
    <row r="229" spans="1:9" ht="11.1" customHeight="1" x14ac:dyDescent="0.2">
      <c r="A229" s="182" t="s">
        <v>737</v>
      </c>
      <c r="B229" s="183" t="s">
        <v>2332</v>
      </c>
      <c r="C229" s="187" t="s">
        <v>1652</v>
      </c>
      <c r="D229" s="184" t="s">
        <v>774</v>
      </c>
      <c r="E229" s="184" t="s">
        <v>229</v>
      </c>
      <c r="F229" s="185" t="s">
        <v>231</v>
      </c>
      <c r="G229" s="185" t="s">
        <v>1420</v>
      </c>
      <c r="H229" s="186"/>
      <c r="I229" s="188" t="s">
        <v>867</v>
      </c>
    </row>
    <row r="230" spans="1:9" ht="11.1" customHeight="1" x14ac:dyDescent="0.2">
      <c r="A230" s="182" t="s">
        <v>2</v>
      </c>
      <c r="B230" s="183" t="s">
        <v>2333</v>
      </c>
      <c r="C230" s="187" t="s">
        <v>1599</v>
      </c>
      <c r="D230" s="184"/>
      <c r="E230" s="184" t="s">
        <v>229</v>
      </c>
      <c r="F230" s="185" t="s">
        <v>231</v>
      </c>
      <c r="G230" s="185" t="s">
        <v>1414</v>
      </c>
      <c r="H230" s="186" t="s">
        <v>1829</v>
      </c>
      <c r="I230" s="186" t="s">
        <v>1830</v>
      </c>
    </row>
    <row r="231" spans="1:9" ht="11.1" customHeight="1" x14ac:dyDescent="0.2">
      <c r="A231" s="182" t="s">
        <v>3</v>
      </c>
      <c r="B231" s="183" t="s">
        <v>1019</v>
      </c>
      <c r="C231" s="184" t="s">
        <v>1020</v>
      </c>
      <c r="D231" s="184" t="s">
        <v>774</v>
      </c>
      <c r="E231" s="184" t="s">
        <v>230</v>
      </c>
      <c r="F231" s="185" t="s">
        <v>231</v>
      </c>
      <c r="G231" s="185" t="s">
        <v>1390</v>
      </c>
      <c r="H231" s="186" t="s">
        <v>813</v>
      </c>
      <c r="I231" s="186" t="s">
        <v>847</v>
      </c>
    </row>
    <row r="232" spans="1:9" ht="11.1" customHeight="1" x14ac:dyDescent="0.2">
      <c r="A232" s="182" t="s">
        <v>11</v>
      </c>
      <c r="B232" s="183" t="s">
        <v>2334</v>
      </c>
      <c r="C232" s="184" t="s">
        <v>1653</v>
      </c>
      <c r="D232" s="184"/>
      <c r="E232" s="184" t="s">
        <v>230</v>
      </c>
      <c r="F232" s="185" t="s">
        <v>231</v>
      </c>
      <c r="G232" s="185" t="s">
        <v>1385</v>
      </c>
      <c r="H232" s="186" t="s">
        <v>1831</v>
      </c>
      <c r="I232" s="186" t="s">
        <v>70</v>
      </c>
    </row>
    <row r="233" spans="1:9" ht="11.1" customHeight="1" x14ac:dyDescent="0.2">
      <c r="A233" s="182" t="s">
        <v>24</v>
      </c>
      <c r="B233" s="183" t="s">
        <v>2384</v>
      </c>
      <c r="C233" s="184" t="s">
        <v>1743</v>
      </c>
      <c r="D233" s="184"/>
      <c r="E233" s="184" t="s">
        <v>229</v>
      </c>
      <c r="F233" s="185" t="s">
        <v>231</v>
      </c>
      <c r="G233" s="185" t="s">
        <v>1428</v>
      </c>
      <c r="H233" s="188" t="s">
        <v>1932</v>
      </c>
      <c r="I233" s="186" t="s">
        <v>1933</v>
      </c>
    </row>
    <row r="234" spans="1:9" ht="11.1" customHeight="1" x14ac:dyDescent="0.2">
      <c r="A234" s="182" t="s">
        <v>17</v>
      </c>
      <c r="B234" s="183" t="s">
        <v>2335</v>
      </c>
      <c r="C234" s="184" t="s">
        <v>1651</v>
      </c>
      <c r="D234" s="184"/>
      <c r="E234" s="184" t="s">
        <v>229</v>
      </c>
      <c r="F234" s="185" t="s">
        <v>231</v>
      </c>
      <c r="G234" s="185" t="s">
        <v>1392</v>
      </c>
      <c r="H234" s="186" t="s">
        <v>1833</v>
      </c>
      <c r="I234" s="186" t="s">
        <v>1834</v>
      </c>
    </row>
    <row r="235" spans="1:9" ht="11.1" customHeight="1" x14ac:dyDescent="0.2">
      <c r="A235" s="182" t="s">
        <v>21</v>
      </c>
      <c r="B235" s="183" t="s">
        <v>2336</v>
      </c>
      <c r="C235" s="187" t="s">
        <v>1654</v>
      </c>
      <c r="D235" s="184"/>
      <c r="E235" s="184" t="s">
        <v>229</v>
      </c>
      <c r="F235" s="185" t="s">
        <v>231</v>
      </c>
      <c r="G235" s="185" t="s">
        <v>2012</v>
      </c>
      <c r="H235" s="186" t="s">
        <v>43</v>
      </c>
      <c r="I235" s="186" t="s">
        <v>71</v>
      </c>
    </row>
    <row r="236" spans="1:9" ht="11.1" customHeight="1" x14ac:dyDescent="0.2">
      <c r="A236" s="182" t="s">
        <v>743</v>
      </c>
      <c r="B236" s="183" t="s">
        <v>2386</v>
      </c>
      <c r="C236" s="187" t="s">
        <v>1744</v>
      </c>
      <c r="D236" s="184"/>
      <c r="E236" s="184" t="s">
        <v>229</v>
      </c>
      <c r="F236" s="185" t="s">
        <v>1745</v>
      </c>
      <c r="G236" s="185" t="s">
        <v>1413</v>
      </c>
      <c r="H236" s="186" t="s">
        <v>1936</v>
      </c>
      <c r="I236" s="186" t="s">
        <v>1937</v>
      </c>
    </row>
    <row r="237" spans="1:9" ht="11.1" customHeight="1" x14ac:dyDescent="0.2">
      <c r="A237" s="182" t="s">
        <v>7</v>
      </c>
      <c r="B237" s="183" t="s">
        <v>2338</v>
      </c>
      <c r="C237" s="184" t="s">
        <v>1656</v>
      </c>
      <c r="D237" s="184"/>
      <c r="E237" s="184" t="s">
        <v>229</v>
      </c>
      <c r="F237" s="185" t="s">
        <v>236</v>
      </c>
      <c r="G237" s="185" t="s">
        <v>1392</v>
      </c>
      <c r="H237" s="186" t="s">
        <v>392</v>
      </c>
      <c r="I237" s="186" t="s">
        <v>393</v>
      </c>
    </row>
    <row r="238" spans="1:9" ht="11.1" customHeight="1" x14ac:dyDescent="0.2">
      <c r="A238" s="182" t="s">
        <v>744</v>
      </c>
      <c r="B238" s="183" t="s">
        <v>3154</v>
      </c>
      <c r="C238" s="187" t="s">
        <v>3155</v>
      </c>
      <c r="D238" s="184"/>
      <c r="E238" s="184" t="s">
        <v>229</v>
      </c>
      <c r="F238" s="185" t="s">
        <v>231</v>
      </c>
      <c r="G238" s="185" t="s">
        <v>3156</v>
      </c>
      <c r="H238" s="186"/>
      <c r="I238" s="439" t="s">
        <v>3158</v>
      </c>
    </row>
    <row r="239" spans="1:9" ht="11.1" customHeight="1" x14ac:dyDescent="0.2">
      <c r="A239" s="182" t="s">
        <v>19</v>
      </c>
      <c r="B239" s="183" t="s">
        <v>2339</v>
      </c>
      <c r="C239" s="184" t="s">
        <v>1657</v>
      </c>
      <c r="D239" s="184" t="s">
        <v>774</v>
      </c>
      <c r="E239" s="184" t="s">
        <v>229</v>
      </c>
      <c r="F239" s="185" t="s">
        <v>236</v>
      </c>
      <c r="G239" s="185" t="s">
        <v>1378</v>
      </c>
      <c r="H239" s="186" t="s">
        <v>586</v>
      </c>
      <c r="I239" s="186" t="s">
        <v>1836</v>
      </c>
    </row>
    <row r="240" spans="1:9" ht="11.1" customHeight="1" x14ac:dyDescent="0.2">
      <c r="A240" s="182" t="s">
        <v>12</v>
      </c>
      <c r="B240" s="183" t="s">
        <v>2340</v>
      </c>
      <c r="C240" s="184" t="s">
        <v>1628</v>
      </c>
      <c r="D240" s="184" t="s">
        <v>774</v>
      </c>
      <c r="E240" s="184" t="s">
        <v>229</v>
      </c>
      <c r="F240" s="185" t="s">
        <v>231</v>
      </c>
      <c r="G240" s="185" t="s">
        <v>1385</v>
      </c>
      <c r="H240" s="186" t="s">
        <v>332</v>
      </c>
      <c r="I240" s="186" t="s">
        <v>333</v>
      </c>
    </row>
    <row r="241" spans="1:9" ht="11.1" customHeight="1" x14ac:dyDescent="0.2">
      <c r="A241" s="182" t="s">
        <v>745</v>
      </c>
      <c r="B241" s="183" t="s">
        <v>2341</v>
      </c>
      <c r="C241" s="184" t="s">
        <v>1658</v>
      </c>
      <c r="D241" s="184" t="s">
        <v>774</v>
      </c>
      <c r="E241" s="184" t="s">
        <v>229</v>
      </c>
      <c r="F241" s="185" t="s">
        <v>231</v>
      </c>
      <c r="G241" s="185" t="s">
        <v>1414</v>
      </c>
      <c r="H241" s="186" t="s">
        <v>1837</v>
      </c>
      <c r="I241" s="186" t="s">
        <v>1838</v>
      </c>
    </row>
    <row r="242" spans="1:9" ht="11.1" customHeight="1" x14ac:dyDescent="0.2">
      <c r="A242" s="182" t="s">
        <v>16</v>
      </c>
      <c r="B242" s="183" t="s">
        <v>2342</v>
      </c>
      <c r="C242" s="187" t="s">
        <v>678</v>
      </c>
      <c r="D242" s="184"/>
      <c r="E242" s="184" t="s">
        <v>230</v>
      </c>
      <c r="F242" s="185" t="s">
        <v>231</v>
      </c>
      <c r="G242" s="185" t="s">
        <v>1999</v>
      </c>
      <c r="H242" s="186" t="s">
        <v>1839</v>
      </c>
      <c r="I242" s="186" t="s">
        <v>1840</v>
      </c>
    </row>
    <row r="243" spans="1:9" ht="11.1" customHeight="1" x14ac:dyDescent="0.2">
      <c r="A243" s="182" t="s">
        <v>746</v>
      </c>
      <c r="B243" s="183" t="s">
        <v>2343</v>
      </c>
      <c r="C243" s="187" t="s">
        <v>1659</v>
      </c>
      <c r="D243" s="184" t="s">
        <v>774</v>
      </c>
      <c r="E243" s="184" t="s">
        <v>229</v>
      </c>
      <c r="F243" s="185" t="s">
        <v>231</v>
      </c>
      <c r="G243" s="185" t="s">
        <v>1371</v>
      </c>
      <c r="H243" s="186" t="s">
        <v>1841</v>
      </c>
      <c r="I243" s="186" t="s">
        <v>1842</v>
      </c>
    </row>
    <row r="244" spans="1:9" ht="11.1" customHeight="1" x14ac:dyDescent="0.2">
      <c r="A244" s="182" t="s">
        <v>4</v>
      </c>
      <c r="B244" s="183" t="s">
        <v>1749</v>
      </c>
      <c r="C244" s="187" t="s">
        <v>1750</v>
      </c>
      <c r="D244" s="184" t="s">
        <v>774</v>
      </c>
      <c r="E244" s="184" t="s">
        <v>230</v>
      </c>
      <c r="F244" s="185" t="s">
        <v>231</v>
      </c>
      <c r="G244" s="185" t="s">
        <v>1424</v>
      </c>
      <c r="H244" s="186" t="s">
        <v>128</v>
      </c>
      <c r="I244" s="186" t="s">
        <v>129</v>
      </c>
    </row>
    <row r="245" spans="1:9" ht="11.1" customHeight="1" x14ac:dyDescent="0.2">
      <c r="A245" s="182" t="s">
        <v>15</v>
      </c>
      <c r="B245" s="183" t="s">
        <v>2344</v>
      </c>
      <c r="C245" s="184" t="s">
        <v>1660</v>
      </c>
      <c r="D245" s="184"/>
      <c r="E245" s="184" t="s">
        <v>229</v>
      </c>
      <c r="F245" s="185" t="s">
        <v>236</v>
      </c>
      <c r="G245" s="185" t="s">
        <v>1398</v>
      </c>
      <c r="H245" s="186" t="s">
        <v>1843</v>
      </c>
      <c r="I245" s="186" t="s">
        <v>1844</v>
      </c>
    </row>
    <row r="246" spans="1:9" ht="11.1" customHeight="1" x14ac:dyDescent="0.2">
      <c r="A246" s="182" t="s">
        <v>20</v>
      </c>
      <c r="B246" s="183" t="s">
        <v>2387</v>
      </c>
      <c r="C246" s="184" t="s">
        <v>1751</v>
      </c>
      <c r="D246" s="184" t="s">
        <v>774</v>
      </c>
      <c r="E246" s="184" t="s">
        <v>229</v>
      </c>
      <c r="F246" s="185" t="s">
        <v>231</v>
      </c>
      <c r="G246" s="185" t="s">
        <v>1385</v>
      </c>
      <c r="H246" s="186" t="s">
        <v>829</v>
      </c>
      <c r="I246" s="186" t="s">
        <v>870</v>
      </c>
    </row>
    <row r="247" spans="1:9" ht="11.1" customHeight="1" x14ac:dyDescent="0.2">
      <c r="A247" s="182" t="s">
        <v>5</v>
      </c>
      <c r="B247" s="183" t="s">
        <v>1752</v>
      </c>
      <c r="C247" s="187" t="s">
        <v>1753</v>
      </c>
      <c r="D247" s="184" t="s">
        <v>774</v>
      </c>
      <c r="E247" s="184" t="s">
        <v>229</v>
      </c>
      <c r="F247" s="185" t="s">
        <v>231</v>
      </c>
      <c r="G247" s="185" t="s">
        <v>1379</v>
      </c>
      <c r="H247" s="186" t="s">
        <v>1942</v>
      </c>
      <c r="I247" s="186" t="s">
        <v>1943</v>
      </c>
    </row>
    <row r="248" spans="1:9" ht="11.1" customHeight="1" x14ac:dyDescent="0.2">
      <c r="A248" s="182" t="s">
        <v>747</v>
      </c>
      <c r="B248" s="183" t="s">
        <v>2345</v>
      </c>
      <c r="C248" s="187" t="s">
        <v>1661</v>
      </c>
      <c r="D248" s="184" t="s">
        <v>774</v>
      </c>
      <c r="E248" s="184" t="s">
        <v>229</v>
      </c>
      <c r="F248" s="185" t="s">
        <v>231</v>
      </c>
      <c r="G248" s="185" t="s">
        <v>1384</v>
      </c>
      <c r="H248" s="186" t="s">
        <v>844</v>
      </c>
      <c r="I248" s="186" t="s">
        <v>1845</v>
      </c>
    </row>
    <row r="249" spans="1:9" ht="11.1" customHeight="1" x14ac:dyDescent="0.2">
      <c r="A249" s="182" t="s">
        <v>748</v>
      </c>
      <c r="B249" s="183" t="s">
        <v>2346</v>
      </c>
      <c r="C249" s="187" t="s">
        <v>1662</v>
      </c>
      <c r="D249" s="184"/>
      <c r="E249" s="184" t="s">
        <v>229</v>
      </c>
      <c r="F249" s="185" t="s">
        <v>231</v>
      </c>
      <c r="G249" s="185" t="s">
        <v>1414</v>
      </c>
      <c r="H249" s="186" t="s">
        <v>619</v>
      </c>
      <c r="I249" s="186" t="s">
        <v>620</v>
      </c>
    </row>
    <row r="250" spans="1:9" ht="11.1" customHeight="1" x14ac:dyDescent="0.2">
      <c r="A250" s="182" t="s">
        <v>9</v>
      </c>
      <c r="B250" s="183" t="s">
        <v>2347</v>
      </c>
      <c r="C250" s="187" t="s">
        <v>1663</v>
      </c>
      <c r="D250" s="184"/>
      <c r="E250" s="184" t="s">
        <v>229</v>
      </c>
      <c r="F250" s="185" t="s">
        <v>231</v>
      </c>
      <c r="G250" s="185" t="s">
        <v>1414</v>
      </c>
      <c r="H250" s="186" t="s">
        <v>1846</v>
      </c>
      <c r="I250" s="186" t="s">
        <v>871</v>
      </c>
    </row>
    <row r="251" spans="1:9" ht="11.1" customHeight="1" x14ac:dyDescent="0.2">
      <c r="A251" s="182" t="s">
        <v>10</v>
      </c>
      <c r="B251" s="183" t="s">
        <v>145</v>
      </c>
      <c r="C251" s="187" t="s">
        <v>1022</v>
      </c>
      <c r="D251" s="184"/>
      <c r="E251" s="184" t="s">
        <v>229</v>
      </c>
      <c r="F251" s="185" t="s">
        <v>231</v>
      </c>
      <c r="G251" s="185" t="s">
        <v>1379</v>
      </c>
      <c r="H251" s="186" t="s">
        <v>36</v>
      </c>
      <c r="I251" s="186" t="s">
        <v>68</v>
      </c>
    </row>
    <row r="252" spans="1:9" ht="11.1" customHeight="1" x14ac:dyDescent="0.2">
      <c r="A252" s="182" t="s">
        <v>749</v>
      </c>
      <c r="B252" s="183" t="s">
        <v>921</v>
      </c>
      <c r="C252" s="187" t="s">
        <v>1664</v>
      </c>
      <c r="D252" s="184" t="s">
        <v>774</v>
      </c>
      <c r="E252" s="184" t="s">
        <v>229</v>
      </c>
      <c r="F252" s="185" t="s">
        <v>1655</v>
      </c>
      <c r="G252" s="185" t="s">
        <v>2029</v>
      </c>
      <c r="H252" s="186" t="s">
        <v>1847</v>
      </c>
      <c r="I252" s="186" t="s">
        <v>1848</v>
      </c>
    </row>
    <row r="253" spans="1:9" ht="11.1" customHeight="1" x14ac:dyDescent="0.2">
      <c r="A253" s="182" t="s">
        <v>8</v>
      </c>
      <c r="B253" s="183" t="s">
        <v>2349</v>
      </c>
      <c r="C253" s="187" t="s">
        <v>1666</v>
      </c>
      <c r="D253" s="184"/>
      <c r="E253" s="184" t="s">
        <v>229</v>
      </c>
      <c r="F253" s="185" t="s">
        <v>231</v>
      </c>
      <c r="G253" s="185" t="s">
        <v>2031</v>
      </c>
      <c r="H253" s="186" t="s">
        <v>1850</v>
      </c>
      <c r="I253" s="186" t="s">
        <v>1851</v>
      </c>
    </row>
    <row r="254" spans="1:9" ht="11.1" customHeight="1" x14ac:dyDescent="0.2">
      <c r="A254" s="182" t="s">
        <v>18</v>
      </c>
      <c r="B254" s="183" t="s">
        <v>395</v>
      </c>
      <c r="C254" s="185" t="s">
        <v>1667</v>
      </c>
      <c r="D254" s="184" t="s">
        <v>774</v>
      </c>
      <c r="E254" s="184" t="s">
        <v>229</v>
      </c>
      <c r="F254" s="185" t="s">
        <v>231</v>
      </c>
      <c r="G254" s="185" t="s">
        <v>1394</v>
      </c>
      <c r="H254" s="186" t="s">
        <v>1852</v>
      </c>
      <c r="I254" s="186" t="s">
        <v>1853</v>
      </c>
    </row>
    <row r="255" spans="1:9" ht="11.1" customHeight="1" x14ac:dyDescent="0.2">
      <c r="A255" s="182" t="s">
        <v>6</v>
      </c>
      <c r="B255" s="183" t="s">
        <v>679</v>
      </c>
      <c r="C255" s="185" t="s">
        <v>1664</v>
      </c>
      <c r="D255" s="184" t="s">
        <v>774</v>
      </c>
      <c r="E255" s="184" t="s">
        <v>229</v>
      </c>
      <c r="F255" s="185" t="s">
        <v>231</v>
      </c>
      <c r="G255" s="185" t="s">
        <v>1424</v>
      </c>
      <c r="H255" s="186" t="s">
        <v>1854</v>
      </c>
      <c r="I255" s="186" t="s">
        <v>1855</v>
      </c>
    </row>
    <row r="256" spans="1:9" ht="11.1" customHeight="1" x14ac:dyDescent="0.2">
      <c r="A256" s="182" t="s">
        <v>13</v>
      </c>
      <c r="B256" s="189" t="s">
        <v>2350</v>
      </c>
      <c r="C256" s="190" t="s">
        <v>1668</v>
      </c>
      <c r="D256" s="191"/>
      <c r="E256" s="191" t="s">
        <v>230</v>
      </c>
      <c r="F256" s="190" t="s">
        <v>231</v>
      </c>
      <c r="G256" s="190" t="s">
        <v>1385</v>
      </c>
      <c r="H256" s="192" t="s">
        <v>94</v>
      </c>
      <c r="I256" s="192" t="s">
        <v>143</v>
      </c>
    </row>
    <row r="257" spans="1:12" ht="11.1" customHeight="1" x14ac:dyDescent="0.2">
      <c r="A257" s="182" t="s">
        <v>14</v>
      </c>
      <c r="B257" s="189" t="s">
        <v>1579</v>
      </c>
      <c r="C257" s="190" t="s">
        <v>1316</v>
      </c>
      <c r="D257" s="191"/>
      <c r="E257" s="191" t="s">
        <v>229</v>
      </c>
      <c r="F257" s="190" t="s">
        <v>231</v>
      </c>
      <c r="G257" s="190" t="s">
        <v>2118</v>
      </c>
      <c r="H257" s="192" t="s">
        <v>1317</v>
      </c>
      <c r="I257" s="192" t="s">
        <v>1318</v>
      </c>
    </row>
    <row r="258" spans="1:12" ht="11.1" customHeight="1" x14ac:dyDescent="0.2">
      <c r="A258" s="182" t="s">
        <v>376</v>
      </c>
      <c r="B258" s="189" t="s">
        <v>2351</v>
      </c>
      <c r="C258" s="190" t="s">
        <v>1669</v>
      </c>
      <c r="D258" s="191" t="s">
        <v>774</v>
      </c>
      <c r="E258" s="191" t="s">
        <v>229</v>
      </c>
      <c r="F258" s="190" t="s">
        <v>231</v>
      </c>
      <c r="G258" s="190" t="s">
        <v>1382</v>
      </c>
      <c r="H258" s="192" t="s">
        <v>176</v>
      </c>
      <c r="I258" s="192" t="s">
        <v>98</v>
      </c>
    </row>
    <row r="259" spans="1:12" ht="11.1" customHeight="1" x14ac:dyDescent="0.2">
      <c r="A259" s="182" t="s">
        <v>698</v>
      </c>
      <c r="B259" s="189" t="s">
        <v>2353</v>
      </c>
      <c r="C259" s="190" t="s">
        <v>1660</v>
      </c>
      <c r="D259" s="191"/>
      <c r="E259" s="191" t="s">
        <v>230</v>
      </c>
      <c r="F259" s="190" t="s">
        <v>233</v>
      </c>
      <c r="G259" s="190" t="s">
        <v>1412</v>
      </c>
      <c r="H259" s="192" t="s">
        <v>1856</v>
      </c>
      <c r="I259" s="192" t="s">
        <v>1857</v>
      </c>
    </row>
    <row r="260" spans="1:12" ht="11.1" customHeight="1" x14ac:dyDescent="0.2">
      <c r="A260" s="182" t="s">
        <v>699</v>
      </c>
      <c r="B260" s="189" t="s">
        <v>2392</v>
      </c>
      <c r="C260" s="190" t="s">
        <v>1764</v>
      </c>
      <c r="D260" s="191"/>
      <c r="E260" s="191" t="s">
        <v>229</v>
      </c>
      <c r="F260" s="190" t="s">
        <v>235</v>
      </c>
      <c r="G260" s="190" t="s">
        <v>2052</v>
      </c>
      <c r="H260" s="192" t="s">
        <v>1957</v>
      </c>
      <c r="I260" s="192" t="s">
        <v>1958</v>
      </c>
    </row>
    <row r="261" spans="1:12" ht="11.1" customHeight="1" x14ac:dyDescent="0.2">
      <c r="A261" s="182" t="s">
        <v>700</v>
      </c>
      <c r="B261" s="189" t="s">
        <v>1765</v>
      </c>
      <c r="C261" s="190" t="s">
        <v>1726</v>
      </c>
      <c r="D261" s="191"/>
      <c r="E261" s="191" t="s">
        <v>229</v>
      </c>
      <c r="F261" s="190" t="s">
        <v>1766</v>
      </c>
      <c r="G261" s="190" t="s">
        <v>1417</v>
      </c>
      <c r="H261" s="192" t="s">
        <v>1961</v>
      </c>
      <c r="I261" s="192" t="s">
        <v>1334</v>
      </c>
    </row>
    <row r="262" spans="1:12" ht="11.1" customHeight="1" x14ac:dyDescent="0.2">
      <c r="A262" s="182" t="s">
        <v>701</v>
      </c>
      <c r="B262" s="189" t="s">
        <v>2058</v>
      </c>
      <c r="C262" s="190" t="s">
        <v>1696</v>
      </c>
      <c r="D262" s="191" t="s">
        <v>774</v>
      </c>
      <c r="E262" s="191" t="s">
        <v>229</v>
      </c>
      <c r="F262" s="190" t="s">
        <v>1767</v>
      </c>
      <c r="G262" s="190" t="s">
        <v>1383</v>
      </c>
      <c r="H262" s="192" t="s">
        <v>1962</v>
      </c>
      <c r="I262" s="192" t="s">
        <v>1963</v>
      </c>
    </row>
    <row r="263" spans="1:12" ht="11.1" customHeight="1" x14ac:dyDescent="0.2">
      <c r="A263" s="182" t="s">
        <v>702</v>
      </c>
      <c r="B263" s="189" t="s">
        <v>2354</v>
      </c>
      <c r="C263" s="190" t="s">
        <v>1670</v>
      </c>
      <c r="D263" s="191" t="s">
        <v>774</v>
      </c>
      <c r="E263" s="191" t="s">
        <v>229</v>
      </c>
      <c r="F263" s="190" t="s">
        <v>231</v>
      </c>
      <c r="G263" s="190" t="s">
        <v>1392</v>
      </c>
      <c r="H263" s="192" t="s">
        <v>1858</v>
      </c>
      <c r="I263" s="192" t="s">
        <v>1859</v>
      </c>
    </row>
    <row r="264" spans="1:12" ht="11.1" customHeight="1" x14ac:dyDescent="0.2">
      <c r="A264" s="182" t="s">
        <v>703</v>
      </c>
      <c r="B264" s="189" t="s">
        <v>2355</v>
      </c>
      <c r="C264" s="190" t="s">
        <v>1671</v>
      </c>
      <c r="D264" s="191"/>
      <c r="E264" s="191" t="s">
        <v>229</v>
      </c>
      <c r="F264" s="190" t="s">
        <v>236</v>
      </c>
      <c r="G264" s="190" t="s">
        <v>1406</v>
      </c>
      <c r="H264" s="192" t="s">
        <v>1860</v>
      </c>
      <c r="I264" s="192" t="s">
        <v>1861</v>
      </c>
    </row>
    <row r="265" spans="1:12" ht="11.1" customHeight="1" x14ac:dyDescent="0.2">
      <c r="A265" s="182" t="s">
        <v>704</v>
      </c>
      <c r="B265" s="189" t="s">
        <v>2356</v>
      </c>
      <c r="C265" s="190" t="s">
        <v>1672</v>
      </c>
      <c r="D265" s="191"/>
      <c r="E265" s="191" t="s">
        <v>229</v>
      </c>
      <c r="F265" s="190" t="s">
        <v>231</v>
      </c>
      <c r="G265" s="190" t="s">
        <v>1409</v>
      </c>
      <c r="H265" s="192" t="s">
        <v>1862</v>
      </c>
      <c r="I265" s="192" t="s">
        <v>1863</v>
      </c>
    </row>
    <row r="266" spans="1:12" ht="11.1" customHeight="1" x14ac:dyDescent="0.2">
      <c r="A266" s="193" t="s">
        <v>705</v>
      </c>
      <c r="B266" s="194" t="s">
        <v>1768</v>
      </c>
      <c r="C266" s="193" t="s">
        <v>1769</v>
      </c>
      <c r="D266" s="193" t="s">
        <v>774</v>
      </c>
      <c r="E266" s="193" t="s">
        <v>229</v>
      </c>
      <c r="F266" s="193" t="s">
        <v>231</v>
      </c>
      <c r="G266" s="193" t="s">
        <v>1377</v>
      </c>
      <c r="H266" s="195" t="s">
        <v>1964</v>
      </c>
      <c r="I266" s="195" t="s">
        <v>1965</v>
      </c>
      <c r="J266" s="420" t="s">
        <v>207</v>
      </c>
      <c r="K266" s="420" t="s">
        <v>808</v>
      </c>
      <c r="L266" s="420" t="s">
        <v>812</v>
      </c>
    </row>
    <row r="267" spans="1:12" ht="11.1" customHeight="1" x14ac:dyDescent="0.2">
      <c r="A267" s="196"/>
      <c r="B267" s="197"/>
      <c r="C267" s="487" t="s">
        <v>3213</v>
      </c>
      <c r="D267" s="487"/>
      <c r="E267" s="487"/>
      <c r="F267" s="487"/>
      <c r="G267" s="487"/>
      <c r="H267" s="487"/>
      <c r="I267" s="197"/>
      <c r="J267" s="421">
        <f>COUNTIF(D221:D266,"x")</f>
        <v>19</v>
      </c>
      <c r="K267" s="421">
        <f>COUNTIF(E221:E265,"Khmer")</f>
        <v>6</v>
      </c>
      <c r="L267" s="422">
        <f>COUNTIFS(E221:E266,"Khmer",D221:D266,"x")</f>
        <v>2</v>
      </c>
    </row>
    <row r="268" spans="1:12" ht="24" customHeight="1" x14ac:dyDescent="0.2">
      <c r="A268" s="486" t="s">
        <v>3212</v>
      </c>
      <c r="B268" s="486"/>
      <c r="C268" s="486"/>
      <c r="D268" s="486"/>
      <c r="E268" s="486"/>
      <c r="F268" s="486"/>
      <c r="G268" s="486"/>
      <c r="H268" s="486"/>
      <c r="I268" s="486"/>
      <c r="J268" s="170"/>
      <c r="K268" s="170"/>
    </row>
    <row r="269" spans="1:12" s="175" customFormat="1" ht="19.5" customHeight="1" x14ac:dyDescent="0.2">
      <c r="A269" s="172" t="s">
        <v>766</v>
      </c>
      <c r="B269" s="172" t="s">
        <v>29</v>
      </c>
      <c r="C269" s="172" t="s">
        <v>30</v>
      </c>
      <c r="D269" s="172" t="s">
        <v>207</v>
      </c>
      <c r="E269" s="173" t="s">
        <v>769</v>
      </c>
      <c r="F269" s="172" t="s">
        <v>773</v>
      </c>
      <c r="G269" s="172" t="s">
        <v>805</v>
      </c>
      <c r="H269" s="172" t="s">
        <v>806</v>
      </c>
      <c r="I269" s="172" t="s">
        <v>807</v>
      </c>
      <c r="J269" s="174"/>
      <c r="K269" s="174"/>
    </row>
    <row r="270" spans="1:12" ht="12" customHeight="1" x14ac:dyDescent="0.2">
      <c r="A270" s="176" t="s">
        <v>710</v>
      </c>
      <c r="B270" s="177" t="s">
        <v>1673</v>
      </c>
      <c r="C270" s="178" t="s">
        <v>1674</v>
      </c>
      <c r="D270" s="179"/>
      <c r="E270" s="179" t="s">
        <v>229</v>
      </c>
      <c r="F270" s="180" t="s">
        <v>231</v>
      </c>
      <c r="G270" s="180" t="s">
        <v>1413</v>
      </c>
      <c r="H270" s="181" t="s">
        <v>1864</v>
      </c>
      <c r="I270" s="181" t="s">
        <v>1865</v>
      </c>
    </row>
    <row r="271" spans="1:12" ht="12" customHeight="1" x14ac:dyDescent="0.2">
      <c r="A271" s="182" t="s">
        <v>712</v>
      </c>
      <c r="B271" s="183" t="s">
        <v>1675</v>
      </c>
      <c r="C271" s="184" t="s">
        <v>1671</v>
      </c>
      <c r="D271" s="184"/>
      <c r="E271" s="184" t="s">
        <v>229</v>
      </c>
      <c r="F271" s="185" t="s">
        <v>231</v>
      </c>
      <c r="G271" s="185" t="s">
        <v>1400</v>
      </c>
      <c r="H271" s="186" t="s">
        <v>1866</v>
      </c>
      <c r="I271" s="186" t="s">
        <v>1867</v>
      </c>
    </row>
    <row r="272" spans="1:12" ht="12" customHeight="1" x14ac:dyDescent="0.2">
      <c r="A272" s="182" t="s">
        <v>726</v>
      </c>
      <c r="B272" s="183" t="s">
        <v>1676</v>
      </c>
      <c r="C272" s="184" t="s">
        <v>1677</v>
      </c>
      <c r="D272" s="184" t="s">
        <v>774</v>
      </c>
      <c r="E272" s="184" t="s">
        <v>229</v>
      </c>
      <c r="F272" s="185" t="s">
        <v>231</v>
      </c>
      <c r="G272" s="185" t="s">
        <v>1415</v>
      </c>
      <c r="H272" s="186" t="s">
        <v>1868</v>
      </c>
      <c r="I272" s="186" t="s">
        <v>371</v>
      </c>
    </row>
    <row r="273" spans="1:9" ht="12" customHeight="1" x14ac:dyDescent="0.2">
      <c r="A273" s="182" t="s">
        <v>728</v>
      </c>
      <c r="B273" s="183" t="s">
        <v>1678</v>
      </c>
      <c r="C273" s="184" t="s">
        <v>1679</v>
      </c>
      <c r="D273" s="184"/>
      <c r="E273" s="184" t="s">
        <v>229</v>
      </c>
      <c r="F273" s="185" t="s">
        <v>231</v>
      </c>
      <c r="G273" s="185" t="s">
        <v>1385</v>
      </c>
      <c r="H273" s="186" t="s">
        <v>1678</v>
      </c>
      <c r="I273" s="186" t="s">
        <v>1361</v>
      </c>
    </row>
    <row r="274" spans="1:9" ht="12" customHeight="1" x14ac:dyDescent="0.2">
      <c r="A274" s="182" t="s">
        <v>730</v>
      </c>
      <c r="B274" s="183" t="s">
        <v>1680</v>
      </c>
      <c r="C274" s="187" t="s">
        <v>1681</v>
      </c>
      <c r="D274" s="184" t="s">
        <v>774</v>
      </c>
      <c r="E274" s="184" t="s">
        <v>229</v>
      </c>
      <c r="F274" s="185" t="s">
        <v>231</v>
      </c>
      <c r="G274" s="185" t="s">
        <v>1407</v>
      </c>
      <c r="H274" s="186" t="s">
        <v>482</v>
      </c>
      <c r="I274" s="186" t="s">
        <v>483</v>
      </c>
    </row>
    <row r="275" spans="1:9" ht="12" customHeight="1" x14ac:dyDescent="0.2">
      <c r="A275" s="182" t="s">
        <v>732</v>
      </c>
      <c r="B275" s="183" t="s">
        <v>1682</v>
      </c>
      <c r="C275" s="187" t="s">
        <v>1658</v>
      </c>
      <c r="D275" s="184" t="s">
        <v>774</v>
      </c>
      <c r="E275" s="184" t="s">
        <v>229</v>
      </c>
      <c r="F275" s="185" t="s">
        <v>231</v>
      </c>
      <c r="G275" s="185" t="s">
        <v>1406</v>
      </c>
      <c r="H275" s="186" t="s">
        <v>1869</v>
      </c>
      <c r="I275" s="186" t="s">
        <v>1870</v>
      </c>
    </row>
    <row r="276" spans="1:9" ht="12" customHeight="1" x14ac:dyDescent="0.2">
      <c r="A276" s="182" t="s">
        <v>734</v>
      </c>
      <c r="B276" s="183" t="s">
        <v>1683</v>
      </c>
      <c r="C276" s="187" t="s">
        <v>1684</v>
      </c>
      <c r="D276" s="184" t="s">
        <v>774</v>
      </c>
      <c r="E276" s="184" t="s">
        <v>229</v>
      </c>
      <c r="F276" s="185" t="s">
        <v>1685</v>
      </c>
      <c r="G276" s="185" t="s">
        <v>1409</v>
      </c>
      <c r="H276" s="186" t="s">
        <v>1871</v>
      </c>
      <c r="I276" s="186" t="s">
        <v>1872</v>
      </c>
    </row>
    <row r="277" spans="1:9" ht="12" customHeight="1" x14ac:dyDescent="0.2">
      <c r="A277" s="182" t="s">
        <v>735</v>
      </c>
      <c r="B277" s="183" t="s">
        <v>2044</v>
      </c>
      <c r="C277" s="184" t="s">
        <v>1687</v>
      </c>
      <c r="D277" s="184"/>
      <c r="E277" s="184" t="s">
        <v>229</v>
      </c>
      <c r="F277" s="185" t="s">
        <v>1688</v>
      </c>
      <c r="G277" s="185" t="s">
        <v>1999</v>
      </c>
      <c r="H277" s="186" t="s">
        <v>1873</v>
      </c>
      <c r="I277" s="186" t="s">
        <v>1874</v>
      </c>
    </row>
    <row r="278" spans="1:9" ht="12" customHeight="1" x14ac:dyDescent="0.2">
      <c r="A278" s="182" t="s">
        <v>737</v>
      </c>
      <c r="B278" s="183" t="s">
        <v>1689</v>
      </c>
      <c r="C278" s="187" t="s">
        <v>1690</v>
      </c>
      <c r="D278" s="184"/>
      <c r="E278" s="184" t="s">
        <v>229</v>
      </c>
      <c r="F278" s="185" t="s">
        <v>231</v>
      </c>
      <c r="G278" s="185" t="s">
        <v>1368</v>
      </c>
      <c r="H278" s="186" t="s">
        <v>1875</v>
      </c>
      <c r="I278" s="188" t="s">
        <v>1876</v>
      </c>
    </row>
    <row r="279" spans="1:9" ht="12" customHeight="1" x14ac:dyDescent="0.2">
      <c r="A279" s="182" t="s">
        <v>2</v>
      </c>
      <c r="B279" s="183" t="s">
        <v>2383</v>
      </c>
      <c r="C279" s="187" t="s">
        <v>1631</v>
      </c>
      <c r="D279" s="184" t="s">
        <v>774</v>
      </c>
      <c r="E279" s="184" t="s">
        <v>229</v>
      </c>
      <c r="F279" s="185" t="s">
        <v>231</v>
      </c>
      <c r="G279" s="185" t="s">
        <v>1420</v>
      </c>
      <c r="H279" s="186" t="s">
        <v>644</v>
      </c>
      <c r="I279" s="186" t="s">
        <v>1929</v>
      </c>
    </row>
    <row r="280" spans="1:9" ht="12" customHeight="1" x14ac:dyDescent="0.2">
      <c r="A280" s="182" t="s">
        <v>3</v>
      </c>
      <c r="B280" s="183" t="s">
        <v>1691</v>
      </c>
      <c r="C280" s="184" t="s">
        <v>1692</v>
      </c>
      <c r="D280" s="184"/>
      <c r="E280" s="184" t="s">
        <v>229</v>
      </c>
      <c r="F280" s="185" t="s">
        <v>1693</v>
      </c>
      <c r="G280" s="185" t="s">
        <v>1368</v>
      </c>
      <c r="H280" s="186" t="s">
        <v>1877</v>
      </c>
      <c r="I280" s="186" t="s">
        <v>1878</v>
      </c>
    </row>
    <row r="281" spans="1:9" ht="12" customHeight="1" x14ac:dyDescent="0.2">
      <c r="A281" s="182" t="s">
        <v>11</v>
      </c>
      <c r="B281" s="183" t="s">
        <v>381</v>
      </c>
      <c r="C281" s="184" t="s">
        <v>1092</v>
      </c>
      <c r="D281" s="184"/>
      <c r="E281" s="184" t="s">
        <v>229</v>
      </c>
      <c r="F281" s="185" t="s">
        <v>232</v>
      </c>
      <c r="G281" s="185" t="s">
        <v>1368</v>
      </c>
      <c r="H281" s="186" t="s">
        <v>1285</v>
      </c>
      <c r="I281" s="186" t="s">
        <v>1286</v>
      </c>
    </row>
    <row r="282" spans="1:9" ht="12" customHeight="1" x14ac:dyDescent="0.2">
      <c r="A282" s="182" t="s">
        <v>24</v>
      </c>
      <c r="B282" s="183" t="s">
        <v>1695</v>
      </c>
      <c r="C282" s="184" t="s">
        <v>1696</v>
      </c>
      <c r="D282" s="184"/>
      <c r="E282" s="184" t="s">
        <v>229</v>
      </c>
      <c r="F282" s="185" t="s">
        <v>231</v>
      </c>
      <c r="G282" s="185" t="s">
        <v>1384</v>
      </c>
      <c r="H282" s="188" t="s">
        <v>1879</v>
      </c>
      <c r="I282" s="186" t="s">
        <v>1880</v>
      </c>
    </row>
    <row r="283" spans="1:9" ht="12" customHeight="1" x14ac:dyDescent="0.2">
      <c r="A283" s="182" t="s">
        <v>17</v>
      </c>
      <c r="B283" s="183" t="s">
        <v>1698</v>
      </c>
      <c r="C283" s="184" t="s">
        <v>1699</v>
      </c>
      <c r="D283" s="184"/>
      <c r="E283" s="184" t="s">
        <v>229</v>
      </c>
      <c r="F283" s="185" t="s">
        <v>231</v>
      </c>
      <c r="G283" s="185" t="s">
        <v>1383</v>
      </c>
      <c r="H283" s="186" t="s">
        <v>1881</v>
      </c>
      <c r="I283" s="186" t="s">
        <v>237</v>
      </c>
    </row>
    <row r="284" spans="1:9" ht="12" customHeight="1" x14ac:dyDescent="0.2">
      <c r="A284" s="182" t="s">
        <v>21</v>
      </c>
      <c r="B284" s="183" t="s">
        <v>1700</v>
      </c>
      <c r="C284" s="187" t="s">
        <v>1701</v>
      </c>
      <c r="D284" s="184"/>
      <c r="E284" s="184" t="s">
        <v>229</v>
      </c>
      <c r="F284" s="185" t="s">
        <v>231</v>
      </c>
      <c r="G284" s="185" t="s">
        <v>1410</v>
      </c>
      <c r="H284" s="186" t="s">
        <v>45</v>
      </c>
      <c r="I284" s="186" t="s">
        <v>1883</v>
      </c>
    </row>
    <row r="285" spans="1:9" ht="12" customHeight="1" x14ac:dyDescent="0.2">
      <c r="A285" s="182" t="s">
        <v>743</v>
      </c>
      <c r="B285" s="183" t="s">
        <v>1702</v>
      </c>
      <c r="C285" s="187" t="s">
        <v>1631</v>
      </c>
      <c r="D285" s="184"/>
      <c r="E285" s="184" t="s">
        <v>229</v>
      </c>
      <c r="F285" s="185" t="s">
        <v>1693</v>
      </c>
      <c r="G285" s="185" t="s">
        <v>1412</v>
      </c>
      <c r="H285" s="186" t="s">
        <v>341</v>
      </c>
      <c r="I285" s="186" t="s">
        <v>1884</v>
      </c>
    </row>
    <row r="286" spans="1:9" ht="12" customHeight="1" x14ac:dyDescent="0.2">
      <c r="A286" s="182" t="s">
        <v>7</v>
      </c>
      <c r="B286" s="183" t="s">
        <v>2046</v>
      </c>
      <c r="C286" s="184" t="s">
        <v>521</v>
      </c>
      <c r="D286" s="184"/>
      <c r="E286" s="184" t="s">
        <v>229</v>
      </c>
      <c r="F286" s="185" t="s">
        <v>231</v>
      </c>
      <c r="G286" s="185" t="s">
        <v>1407</v>
      </c>
      <c r="H286" s="186" t="s">
        <v>1885</v>
      </c>
      <c r="I286" s="186" t="s">
        <v>1886</v>
      </c>
    </row>
    <row r="287" spans="1:9" ht="12" customHeight="1" x14ac:dyDescent="0.2">
      <c r="A287" s="182" t="s">
        <v>744</v>
      </c>
      <c r="B287" s="183" t="s">
        <v>1704</v>
      </c>
      <c r="C287" s="187" t="s">
        <v>1705</v>
      </c>
      <c r="D287" s="184" t="s">
        <v>774</v>
      </c>
      <c r="E287" s="184" t="s">
        <v>229</v>
      </c>
      <c r="F287" s="185" t="s">
        <v>231</v>
      </c>
      <c r="G287" s="185" t="s">
        <v>1382</v>
      </c>
      <c r="H287" s="186" t="s">
        <v>201</v>
      </c>
      <c r="I287" s="186" t="s">
        <v>202</v>
      </c>
    </row>
    <row r="288" spans="1:9" ht="12" customHeight="1" x14ac:dyDescent="0.2">
      <c r="A288" s="182" t="s">
        <v>19</v>
      </c>
      <c r="B288" s="183" t="s">
        <v>1706</v>
      </c>
      <c r="C288" s="184" t="s">
        <v>3159</v>
      </c>
      <c r="D288" s="184" t="s">
        <v>774</v>
      </c>
      <c r="E288" s="184" t="s">
        <v>229</v>
      </c>
      <c r="F288" s="185" t="s">
        <v>1688</v>
      </c>
      <c r="G288" s="185" t="s">
        <v>1396</v>
      </c>
      <c r="H288" s="186" t="s">
        <v>1887</v>
      </c>
      <c r="I288" s="186" t="s">
        <v>871</v>
      </c>
    </row>
    <row r="289" spans="1:9" ht="12" customHeight="1" x14ac:dyDescent="0.2">
      <c r="A289" s="182" t="s">
        <v>12</v>
      </c>
      <c r="B289" s="183" t="s">
        <v>1707</v>
      </c>
      <c r="C289" s="184" t="s">
        <v>1708</v>
      </c>
      <c r="D289" s="184"/>
      <c r="E289" s="184" t="s">
        <v>229</v>
      </c>
      <c r="F289" s="185" t="s">
        <v>1693</v>
      </c>
      <c r="G289" s="185" t="s">
        <v>1418</v>
      </c>
      <c r="H289" s="186" t="s">
        <v>1888</v>
      </c>
      <c r="I289" s="186" t="s">
        <v>1889</v>
      </c>
    </row>
    <row r="290" spans="1:9" ht="12" customHeight="1" x14ac:dyDescent="0.2">
      <c r="A290" s="182" t="s">
        <v>745</v>
      </c>
      <c r="B290" s="183" t="s">
        <v>1746</v>
      </c>
      <c r="C290" s="184" t="s">
        <v>1747</v>
      </c>
      <c r="D290" s="184" t="s">
        <v>774</v>
      </c>
      <c r="E290" s="184" t="s">
        <v>229</v>
      </c>
      <c r="F290" s="185" t="s">
        <v>231</v>
      </c>
      <c r="G290" s="185" t="s">
        <v>1383</v>
      </c>
      <c r="H290" s="186" t="s">
        <v>1938</v>
      </c>
      <c r="I290" s="186" t="s">
        <v>1939</v>
      </c>
    </row>
    <row r="291" spans="1:9" ht="12" customHeight="1" x14ac:dyDescent="0.2">
      <c r="A291" s="182" t="s">
        <v>16</v>
      </c>
      <c r="B291" s="183" t="s">
        <v>1101</v>
      </c>
      <c r="C291" s="187" t="s">
        <v>1709</v>
      </c>
      <c r="D291" s="184" t="s">
        <v>774</v>
      </c>
      <c r="E291" s="184" t="s">
        <v>229</v>
      </c>
      <c r="F291" s="185" t="s">
        <v>231</v>
      </c>
      <c r="G291" s="185" t="s">
        <v>1380</v>
      </c>
      <c r="H291" s="186" t="s">
        <v>1890</v>
      </c>
      <c r="I291" s="186" t="s">
        <v>1891</v>
      </c>
    </row>
    <row r="292" spans="1:9" ht="12" customHeight="1" x14ac:dyDescent="0.2">
      <c r="A292" s="182" t="s">
        <v>746</v>
      </c>
      <c r="B292" s="183" t="s">
        <v>1710</v>
      </c>
      <c r="C292" s="187" t="s">
        <v>1640</v>
      </c>
      <c r="D292" s="184" t="s">
        <v>774</v>
      </c>
      <c r="E292" s="184" t="s">
        <v>229</v>
      </c>
      <c r="F292" s="185" t="s">
        <v>231</v>
      </c>
      <c r="G292" s="185" t="s">
        <v>1383</v>
      </c>
      <c r="H292" s="186" t="s">
        <v>1892</v>
      </c>
      <c r="I292" s="186" t="s">
        <v>1893</v>
      </c>
    </row>
    <row r="293" spans="1:9" ht="12" customHeight="1" x14ac:dyDescent="0.2">
      <c r="A293" s="182" t="s">
        <v>4</v>
      </c>
      <c r="B293" s="183" t="s">
        <v>1711</v>
      </c>
      <c r="C293" s="187" t="s">
        <v>1712</v>
      </c>
      <c r="D293" s="184" t="s">
        <v>774</v>
      </c>
      <c r="E293" s="184" t="s">
        <v>229</v>
      </c>
      <c r="F293" s="185" t="s">
        <v>231</v>
      </c>
      <c r="G293" s="185" t="s">
        <v>2047</v>
      </c>
      <c r="H293" s="186" t="s">
        <v>1894</v>
      </c>
      <c r="I293" s="186" t="s">
        <v>1895</v>
      </c>
    </row>
    <row r="294" spans="1:9" ht="12" customHeight="1" x14ac:dyDescent="0.2">
      <c r="A294" s="182" t="s">
        <v>15</v>
      </c>
      <c r="B294" s="183" t="s">
        <v>1713</v>
      </c>
      <c r="C294" s="184" t="s">
        <v>1714</v>
      </c>
      <c r="D294" s="184" t="s">
        <v>774</v>
      </c>
      <c r="E294" s="184" t="s">
        <v>229</v>
      </c>
      <c r="F294" s="185" t="s">
        <v>231</v>
      </c>
      <c r="G294" s="185" t="s">
        <v>1379</v>
      </c>
      <c r="H294" s="186" t="s">
        <v>1896</v>
      </c>
      <c r="I294" s="186" t="s">
        <v>1897</v>
      </c>
    </row>
    <row r="295" spans="1:9" ht="12" customHeight="1" x14ac:dyDescent="0.2">
      <c r="A295" s="182" t="s">
        <v>20</v>
      </c>
      <c r="B295" s="183" t="s">
        <v>2388</v>
      </c>
      <c r="C295" s="184" t="s">
        <v>1733</v>
      </c>
      <c r="D295" s="184" t="s">
        <v>774</v>
      </c>
      <c r="E295" s="184" t="s">
        <v>229</v>
      </c>
      <c r="F295" s="185" t="s">
        <v>231</v>
      </c>
      <c r="G295" s="185" t="s">
        <v>1420</v>
      </c>
      <c r="H295" s="186" t="s">
        <v>1940</v>
      </c>
      <c r="I295" s="186" t="s">
        <v>1941</v>
      </c>
    </row>
    <row r="296" spans="1:9" ht="12" customHeight="1" x14ac:dyDescent="0.2">
      <c r="A296" s="182" t="s">
        <v>5</v>
      </c>
      <c r="B296" s="183" t="s">
        <v>687</v>
      </c>
      <c r="C296" s="187" t="s">
        <v>1715</v>
      </c>
      <c r="D296" s="184"/>
      <c r="E296" s="184" t="s">
        <v>230</v>
      </c>
      <c r="F296" s="185" t="s">
        <v>231</v>
      </c>
      <c r="G296" s="185" t="s">
        <v>1404</v>
      </c>
      <c r="H296" s="186" t="s">
        <v>1898</v>
      </c>
      <c r="I296" s="186" t="s">
        <v>1899</v>
      </c>
    </row>
    <row r="297" spans="1:9" ht="12" customHeight="1" x14ac:dyDescent="0.2">
      <c r="A297" s="182" t="s">
        <v>747</v>
      </c>
      <c r="B297" s="183" t="s">
        <v>2390</v>
      </c>
      <c r="C297" s="187" t="s">
        <v>1756</v>
      </c>
      <c r="D297" s="184"/>
      <c r="E297" s="184" t="s">
        <v>229</v>
      </c>
      <c r="F297" s="185" t="s">
        <v>231</v>
      </c>
      <c r="G297" s="185" t="s">
        <v>2056</v>
      </c>
      <c r="H297" s="186" t="s">
        <v>1945</v>
      </c>
      <c r="I297" s="186" t="s">
        <v>1946</v>
      </c>
    </row>
    <row r="298" spans="1:9" ht="12" customHeight="1" x14ac:dyDescent="0.2">
      <c r="A298" s="182" t="s">
        <v>748</v>
      </c>
      <c r="B298" s="183" t="s">
        <v>1716</v>
      </c>
      <c r="C298" s="187" t="s">
        <v>1717</v>
      </c>
      <c r="D298" s="184" t="s">
        <v>774</v>
      </c>
      <c r="E298" s="184" t="s">
        <v>229</v>
      </c>
      <c r="F298" s="185" t="s">
        <v>231</v>
      </c>
      <c r="G298" s="185" t="s">
        <v>1371</v>
      </c>
      <c r="H298" s="186" t="s">
        <v>1900</v>
      </c>
      <c r="I298" s="186" t="s">
        <v>1901</v>
      </c>
    </row>
    <row r="299" spans="1:9" ht="12" customHeight="1" x14ac:dyDescent="0.2">
      <c r="A299" s="182" t="s">
        <v>9</v>
      </c>
      <c r="B299" s="183" t="s">
        <v>1759</v>
      </c>
      <c r="C299" s="187" t="s">
        <v>1760</v>
      </c>
      <c r="D299" s="184" t="s">
        <v>774</v>
      </c>
      <c r="E299" s="184" t="s">
        <v>229</v>
      </c>
      <c r="F299" s="185" t="s">
        <v>231</v>
      </c>
      <c r="G299" s="185" t="s">
        <v>1420</v>
      </c>
      <c r="H299" s="186" t="s">
        <v>1950</v>
      </c>
      <c r="I299" s="186" t="s">
        <v>1951</v>
      </c>
    </row>
    <row r="300" spans="1:9" ht="12" customHeight="1" x14ac:dyDescent="0.2">
      <c r="A300" s="182" t="s">
        <v>10</v>
      </c>
      <c r="B300" s="183" t="s">
        <v>1718</v>
      </c>
      <c r="C300" s="187" t="s">
        <v>1669</v>
      </c>
      <c r="D300" s="184"/>
      <c r="E300" s="184" t="s">
        <v>229</v>
      </c>
      <c r="F300" s="185" t="s">
        <v>231</v>
      </c>
      <c r="G300" s="185" t="s">
        <v>1371</v>
      </c>
      <c r="H300" s="186" t="s">
        <v>1902</v>
      </c>
      <c r="I300" s="186" t="s">
        <v>1903</v>
      </c>
    </row>
    <row r="301" spans="1:9" ht="12" customHeight="1" x14ac:dyDescent="0.2">
      <c r="A301" s="182" t="s">
        <v>749</v>
      </c>
      <c r="B301" s="183" t="s">
        <v>2048</v>
      </c>
      <c r="C301" s="187" t="s">
        <v>1720</v>
      </c>
      <c r="D301" s="184"/>
      <c r="E301" s="184" t="s">
        <v>229</v>
      </c>
      <c r="F301" s="185" t="s">
        <v>231</v>
      </c>
      <c r="G301" s="185" t="s">
        <v>1383</v>
      </c>
      <c r="H301" s="186" t="s">
        <v>1904</v>
      </c>
      <c r="I301" s="186" t="s">
        <v>1905</v>
      </c>
    </row>
    <row r="302" spans="1:9" ht="12" customHeight="1" x14ac:dyDescent="0.2">
      <c r="A302" s="182" t="s">
        <v>8</v>
      </c>
      <c r="B302" s="183" t="s">
        <v>1721</v>
      </c>
      <c r="C302" s="187" t="s">
        <v>1722</v>
      </c>
      <c r="D302" s="184" t="s">
        <v>774</v>
      </c>
      <c r="E302" s="184" t="s">
        <v>229</v>
      </c>
      <c r="F302" s="185" t="s">
        <v>231</v>
      </c>
      <c r="G302" s="185" t="s">
        <v>1994</v>
      </c>
      <c r="H302" s="186" t="s">
        <v>1906</v>
      </c>
      <c r="I302" s="186" t="s">
        <v>1907</v>
      </c>
    </row>
    <row r="303" spans="1:9" ht="12" customHeight="1" x14ac:dyDescent="0.2">
      <c r="A303" s="182" t="s">
        <v>18</v>
      </c>
      <c r="B303" s="183" t="s">
        <v>1723</v>
      </c>
      <c r="C303" s="185" t="s">
        <v>1724</v>
      </c>
      <c r="D303" s="184" t="s">
        <v>774</v>
      </c>
      <c r="E303" s="184" t="s">
        <v>229</v>
      </c>
      <c r="F303" s="185" t="s">
        <v>231</v>
      </c>
      <c r="G303" s="185" t="s">
        <v>1420</v>
      </c>
      <c r="H303" s="186" t="s">
        <v>1908</v>
      </c>
      <c r="I303" s="186" t="s">
        <v>1910</v>
      </c>
    </row>
    <row r="304" spans="1:9" ht="12" customHeight="1" x14ac:dyDescent="0.2">
      <c r="A304" s="182" t="s">
        <v>6</v>
      </c>
      <c r="B304" s="183" t="s">
        <v>1725</v>
      </c>
      <c r="C304" s="185" t="s">
        <v>1726</v>
      </c>
      <c r="D304" s="184"/>
      <c r="E304" s="184" t="s">
        <v>229</v>
      </c>
      <c r="F304" s="185" t="s">
        <v>1688</v>
      </c>
      <c r="G304" s="185" t="s">
        <v>1404</v>
      </c>
      <c r="H304" s="186" t="s">
        <v>1911</v>
      </c>
      <c r="I304" s="186" t="s">
        <v>1912</v>
      </c>
    </row>
    <row r="305" spans="1:12" ht="12" customHeight="1" x14ac:dyDescent="0.2">
      <c r="A305" s="182" t="s">
        <v>13</v>
      </c>
      <c r="B305" s="189" t="s">
        <v>1728</v>
      </c>
      <c r="C305" s="190" t="s">
        <v>1708</v>
      </c>
      <c r="D305" s="191"/>
      <c r="E305" s="191" t="s">
        <v>229</v>
      </c>
      <c r="F305" s="190" t="s">
        <v>231</v>
      </c>
      <c r="G305" s="190" t="s">
        <v>1379</v>
      </c>
      <c r="H305" s="192" t="s">
        <v>1913</v>
      </c>
      <c r="I305" s="192" t="s">
        <v>365</v>
      </c>
    </row>
    <row r="306" spans="1:12" ht="12" customHeight="1" x14ac:dyDescent="0.2">
      <c r="A306" s="182" t="s">
        <v>14</v>
      </c>
      <c r="B306" s="189" t="s">
        <v>2057</v>
      </c>
      <c r="C306" s="190" t="s">
        <v>1763</v>
      </c>
      <c r="D306" s="191"/>
      <c r="E306" s="191" t="s">
        <v>229</v>
      </c>
      <c r="F306" s="190" t="s">
        <v>231</v>
      </c>
      <c r="G306" s="190" t="s">
        <v>1415</v>
      </c>
      <c r="H306" s="192" t="s">
        <v>1955</v>
      </c>
      <c r="I306" s="192" t="s">
        <v>1956</v>
      </c>
    </row>
    <row r="307" spans="1:12" ht="12" customHeight="1" x14ac:dyDescent="0.2">
      <c r="A307" s="182" t="s">
        <v>376</v>
      </c>
      <c r="B307" s="189" t="s">
        <v>2209</v>
      </c>
      <c r="C307" s="190" t="s">
        <v>1701</v>
      </c>
      <c r="D307" s="191"/>
      <c r="E307" s="191" t="s">
        <v>230</v>
      </c>
      <c r="F307" s="190" t="s">
        <v>231</v>
      </c>
      <c r="G307" s="190" t="s">
        <v>1417</v>
      </c>
      <c r="H307" s="192" t="s">
        <v>1959</v>
      </c>
      <c r="I307" s="192" t="s">
        <v>1960</v>
      </c>
    </row>
    <row r="308" spans="1:12" ht="12" customHeight="1" x14ac:dyDescent="0.2">
      <c r="A308" s="182" t="s">
        <v>698</v>
      </c>
      <c r="B308" s="189" t="s">
        <v>2049</v>
      </c>
      <c r="C308" s="190" t="s">
        <v>1730</v>
      </c>
      <c r="D308" s="191" t="s">
        <v>774</v>
      </c>
      <c r="E308" s="191" t="s">
        <v>229</v>
      </c>
      <c r="F308" s="190" t="s">
        <v>231</v>
      </c>
      <c r="G308" s="190" t="s">
        <v>1399</v>
      </c>
      <c r="H308" s="192" t="s">
        <v>1914</v>
      </c>
      <c r="I308" s="192" t="s">
        <v>1915</v>
      </c>
    </row>
    <row r="309" spans="1:12" ht="12" customHeight="1" x14ac:dyDescent="0.2">
      <c r="A309" s="182" t="s">
        <v>699</v>
      </c>
      <c r="B309" s="189" t="s">
        <v>492</v>
      </c>
      <c r="C309" s="190" t="s">
        <v>1731</v>
      </c>
      <c r="D309" s="191"/>
      <c r="E309" s="191" t="s">
        <v>229</v>
      </c>
      <c r="F309" s="190" t="s">
        <v>1693</v>
      </c>
      <c r="G309" s="190" t="s">
        <v>1413</v>
      </c>
      <c r="H309" s="192" t="s">
        <v>1916</v>
      </c>
      <c r="I309" s="192" t="s">
        <v>1917</v>
      </c>
    </row>
    <row r="310" spans="1:12" ht="12" customHeight="1" x14ac:dyDescent="0.2">
      <c r="A310" s="182" t="s">
        <v>700</v>
      </c>
      <c r="B310" s="189" t="s">
        <v>3160</v>
      </c>
      <c r="C310" s="190" t="s">
        <v>3161</v>
      </c>
      <c r="D310" s="191" t="s">
        <v>774</v>
      </c>
      <c r="E310" s="191" t="s">
        <v>229</v>
      </c>
      <c r="F310" s="190" t="s">
        <v>231</v>
      </c>
      <c r="G310" s="190" t="s">
        <v>1399</v>
      </c>
      <c r="H310" s="192" t="s">
        <v>3163</v>
      </c>
      <c r="I310" s="192" t="s">
        <v>3164</v>
      </c>
    </row>
    <row r="311" spans="1:12" ht="12" customHeight="1" x14ac:dyDescent="0.2">
      <c r="A311" s="182" t="s">
        <v>701</v>
      </c>
      <c r="B311" s="189" t="s">
        <v>86</v>
      </c>
      <c r="C311" s="190" t="s">
        <v>1732</v>
      </c>
      <c r="D311" s="191" t="s">
        <v>774</v>
      </c>
      <c r="E311" s="191" t="s">
        <v>229</v>
      </c>
      <c r="F311" s="190" t="s">
        <v>231</v>
      </c>
      <c r="G311" s="190" t="s">
        <v>1399</v>
      </c>
      <c r="H311" s="192" t="s">
        <v>47</v>
      </c>
      <c r="I311" s="192" t="s">
        <v>1918</v>
      </c>
    </row>
    <row r="312" spans="1:12" ht="12" customHeight="1" x14ac:dyDescent="0.2">
      <c r="A312" s="193" t="s">
        <v>702</v>
      </c>
      <c r="B312" s="194" t="s">
        <v>2059</v>
      </c>
      <c r="C312" s="193" t="s">
        <v>1770</v>
      </c>
      <c r="D312" s="193" t="s">
        <v>774</v>
      </c>
      <c r="E312" s="193" t="s">
        <v>229</v>
      </c>
      <c r="F312" s="193" t="s">
        <v>231</v>
      </c>
      <c r="G312" s="193" t="s">
        <v>1425</v>
      </c>
      <c r="H312" s="195" t="s">
        <v>1966</v>
      </c>
      <c r="I312" s="195" t="s">
        <v>1967</v>
      </c>
      <c r="J312" s="420" t="s">
        <v>207</v>
      </c>
      <c r="K312" s="420" t="s">
        <v>808</v>
      </c>
      <c r="L312" s="420" t="s">
        <v>812</v>
      </c>
    </row>
    <row r="313" spans="1:12" ht="12" customHeight="1" x14ac:dyDescent="0.2">
      <c r="A313" s="196"/>
      <c r="B313" s="197"/>
      <c r="C313" s="487" t="s">
        <v>3214</v>
      </c>
      <c r="D313" s="487"/>
      <c r="E313" s="487"/>
      <c r="F313" s="487"/>
      <c r="G313" s="487"/>
      <c r="H313" s="487"/>
      <c r="I313" s="197"/>
      <c r="J313" s="421">
        <f>COUNTIF(D270:D312,"x")</f>
        <v>21</v>
      </c>
      <c r="K313" s="421">
        <f>COUNTIF(E270:E311,"Khmer")</f>
        <v>2</v>
      </c>
      <c r="L313" s="422">
        <f>COUNTIFS(E270:E312,"Khmer",D270:D312,"x")</f>
        <v>0</v>
      </c>
    </row>
    <row r="314" spans="1:12" ht="24" customHeight="1" x14ac:dyDescent="0.2">
      <c r="A314" s="486" t="s">
        <v>3215</v>
      </c>
      <c r="B314" s="486"/>
      <c r="C314" s="486"/>
      <c r="D314" s="486"/>
      <c r="E314" s="486"/>
      <c r="F314" s="486"/>
      <c r="G314" s="486"/>
      <c r="H314" s="486"/>
      <c r="I314" s="486"/>
      <c r="J314" s="170"/>
      <c r="K314" s="170"/>
    </row>
    <row r="315" spans="1:12" s="175" customFormat="1" ht="25.5" customHeight="1" x14ac:dyDescent="0.2">
      <c r="A315" s="172" t="s">
        <v>766</v>
      </c>
      <c r="B315" s="172" t="s">
        <v>29</v>
      </c>
      <c r="C315" s="172" t="s">
        <v>30</v>
      </c>
      <c r="D315" s="172" t="s">
        <v>207</v>
      </c>
      <c r="E315" s="173" t="s">
        <v>769</v>
      </c>
      <c r="F315" s="172" t="s">
        <v>773</v>
      </c>
      <c r="G315" s="172" t="s">
        <v>805</v>
      </c>
      <c r="H315" s="172" t="s">
        <v>806</v>
      </c>
      <c r="I315" s="172" t="s">
        <v>807</v>
      </c>
      <c r="J315" s="174"/>
      <c r="K315" s="174"/>
    </row>
    <row r="316" spans="1:12" ht="15" customHeight="1" x14ac:dyDescent="0.2">
      <c r="A316" s="176" t="s">
        <v>710</v>
      </c>
      <c r="B316" s="177" t="s">
        <v>999</v>
      </c>
      <c r="C316" s="178" t="s">
        <v>1000</v>
      </c>
      <c r="D316" s="179"/>
      <c r="E316" s="179" t="s">
        <v>230</v>
      </c>
      <c r="F316" s="180" t="s">
        <v>231</v>
      </c>
      <c r="G316" s="180" t="s">
        <v>1390</v>
      </c>
      <c r="H316" s="181" t="s">
        <v>1001</v>
      </c>
      <c r="I316" s="181" t="s">
        <v>1002</v>
      </c>
    </row>
    <row r="317" spans="1:12" ht="15" customHeight="1" x14ac:dyDescent="0.2">
      <c r="A317" s="182" t="s">
        <v>712</v>
      </c>
      <c r="B317" s="183" t="s">
        <v>1003</v>
      </c>
      <c r="C317" s="184" t="s">
        <v>1004</v>
      </c>
      <c r="D317" s="184"/>
      <c r="E317" s="184" t="s">
        <v>229</v>
      </c>
      <c r="F317" s="185" t="s">
        <v>236</v>
      </c>
      <c r="G317" s="185" t="s">
        <v>1391</v>
      </c>
      <c r="H317" s="186" t="s">
        <v>1005</v>
      </c>
      <c r="I317" s="186" t="s">
        <v>1006</v>
      </c>
    </row>
    <row r="318" spans="1:12" ht="15" customHeight="1" x14ac:dyDescent="0.2">
      <c r="A318" s="182" t="s">
        <v>726</v>
      </c>
      <c r="B318" s="183" t="s">
        <v>1007</v>
      </c>
      <c r="C318" s="184" t="s">
        <v>1008</v>
      </c>
      <c r="D318" s="184" t="s">
        <v>774</v>
      </c>
      <c r="E318" s="184" t="s">
        <v>229</v>
      </c>
      <c r="F318" s="185" t="s">
        <v>235</v>
      </c>
      <c r="G318" s="185" t="s">
        <v>1392</v>
      </c>
      <c r="H318" s="186" t="s">
        <v>1009</v>
      </c>
      <c r="I318" s="186" t="s">
        <v>187</v>
      </c>
    </row>
    <row r="319" spans="1:12" ht="15" customHeight="1" x14ac:dyDescent="0.2">
      <c r="A319" s="182" t="s">
        <v>728</v>
      </c>
      <c r="B319" s="183" t="s">
        <v>1010</v>
      </c>
      <c r="C319" s="184" t="s">
        <v>1011</v>
      </c>
      <c r="D319" s="184"/>
      <c r="E319" s="184" t="s">
        <v>230</v>
      </c>
      <c r="F319" s="185" t="s">
        <v>231</v>
      </c>
      <c r="G319" s="185" t="s">
        <v>1393</v>
      </c>
      <c r="H319" s="186" t="s">
        <v>1012</v>
      </c>
      <c r="I319" s="186" t="s">
        <v>1013</v>
      </c>
    </row>
    <row r="320" spans="1:12" ht="15" customHeight="1" x14ac:dyDescent="0.2">
      <c r="A320" s="182" t="s">
        <v>730</v>
      </c>
      <c r="B320" s="183" t="s">
        <v>468</v>
      </c>
      <c r="C320" s="187" t="s">
        <v>1016</v>
      </c>
      <c r="D320" s="184" t="s">
        <v>774</v>
      </c>
      <c r="E320" s="184" t="s">
        <v>229</v>
      </c>
      <c r="F320" s="185" t="s">
        <v>231</v>
      </c>
      <c r="G320" s="185" t="s">
        <v>1397</v>
      </c>
      <c r="H320" s="186" t="s">
        <v>1017</v>
      </c>
      <c r="I320" s="186" t="s">
        <v>1018</v>
      </c>
    </row>
    <row r="321" spans="1:9" ht="15" customHeight="1" x14ac:dyDescent="0.2">
      <c r="A321" s="182" t="s">
        <v>732</v>
      </c>
      <c r="B321" s="183" t="s">
        <v>1021</v>
      </c>
      <c r="C321" s="187" t="s">
        <v>1022</v>
      </c>
      <c r="D321" s="184"/>
      <c r="E321" s="184" t="s">
        <v>229</v>
      </c>
      <c r="F321" s="185" t="s">
        <v>231</v>
      </c>
      <c r="G321" s="185" t="s">
        <v>1390</v>
      </c>
      <c r="H321" s="186" t="s">
        <v>1023</v>
      </c>
      <c r="I321" s="186" t="s">
        <v>1024</v>
      </c>
    </row>
    <row r="322" spans="1:9" ht="15" customHeight="1" x14ac:dyDescent="0.2">
      <c r="A322" s="182" t="s">
        <v>734</v>
      </c>
      <c r="B322" s="183" t="s">
        <v>1025</v>
      </c>
      <c r="C322" s="187" t="s">
        <v>557</v>
      </c>
      <c r="D322" s="184"/>
      <c r="E322" s="184" t="s">
        <v>230</v>
      </c>
      <c r="F322" s="185" t="s">
        <v>231</v>
      </c>
      <c r="G322" s="185" t="s">
        <v>1399</v>
      </c>
      <c r="H322" s="186" t="s">
        <v>1026</v>
      </c>
      <c r="I322" s="186" t="s">
        <v>1027</v>
      </c>
    </row>
    <row r="323" spans="1:9" ht="15" customHeight="1" x14ac:dyDescent="0.2">
      <c r="A323" s="182" t="s">
        <v>735</v>
      </c>
      <c r="B323" s="183" t="s">
        <v>1028</v>
      </c>
      <c r="C323" s="184" t="s">
        <v>1029</v>
      </c>
      <c r="D323" s="184"/>
      <c r="E323" s="184" t="s">
        <v>229</v>
      </c>
      <c r="F323" s="185" t="s">
        <v>235</v>
      </c>
      <c r="G323" s="185" t="s">
        <v>1400</v>
      </c>
      <c r="H323" s="186" t="s">
        <v>1030</v>
      </c>
      <c r="I323" s="186" t="s">
        <v>1031</v>
      </c>
    </row>
    <row r="324" spans="1:9" ht="15" customHeight="1" x14ac:dyDescent="0.2">
      <c r="A324" s="182" t="s">
        <v>737</v>
      </c>
      <c r="B324" s="183" t="s">
        <v>1032</v>
      </c>
      <c r="C324" s="187" t="s">
        <v>1033</v>
      </c>
      <c r="D324" s="184"/>
      <c r="E324" s="184" t="s">
        <v>229</v>
      </c>
      <c r="F324" s="185" t="s">
        <v>231</v>
      </c>
      <c r="G324" s="185" t="s">
        <v>1401</v>
      </c>
      <c r="H324" s="186" t="s">
        <v>1034</v>
      </c>
      <c r="I324" s="188" t="s">
        <v>1035</v>
      </c>
    </row>
    <row r="325" spans="1:9" ht="15" customHeight="1" x14ac:dyDescent="0.2">
      <c r="A325" s="182" t="s">
        <v>2</v>
      </c>
      <c r="B325" s="183" t="s">
        <v>469</v>
      </c>
      <c r="C325" s="187" t="s">
        <v>1036</v>
      </c>
      <c r="D325" s="184" t="s">
        <v>774</v>
      </c>
      <c r="E325" s="184" t="s">
        <v>229</v>
      </c>
      <c r="F325" s="185" t="s">
        <v>231</v>
      </c>
      <c r="G325" s="185" t="s">
        <v>1399</v>
      </c>
      <c r="H325" s="186" t="s">
        <v>1037</v>
      </c>
      <c r="I325" s="186" t="s">
        <v>1038</v>
      </c>
    </row>
    <row r="326" spans="1:9" ht="15" customHeight="1" x14ac:dyDescent="0.2">
      <c r="A326" s="182" t="s">
        <v>3</v>
      </c>
      <c r="B326" s="183" t="s">
        <v>1039</v>
      </c>
      <c r="C326" s="184" t="s">
        <v>1040</v>
      </c>
      <c r="D326" s="184" t="s">
        <v>774</v>
      </c>
      <c r="E326" s="184" t="s">
        <v>229</v>
      </c>
      <c r="F326" s="185" t="s">
        <v>235</v>
      </c>
      <c r="G326" s="185" t="s">
        <v>1393</v>
      </c>
      <c r="H326" s="186" t="s">
        <v>275</v>
      </c>
      <c r="I326" s="186" t="s">
        <v>800</v>
      </c>
    </row>
    <row r="327" spans="1:9" ht="15" customHeight="1" x14ac:dyDescent="0.2">
      <c r="A327" s="182" t="s">
        <v>11</v>
      </c>
      <c r="B327" s="183" t="s">
        <v>391</v>
      </c>
      <c r="C327" s="184" t="s">
        <v>1041</v>
      </c>
      <c r="D327" s="184" t="s">
        <v>774</v>
      </c>
      <c r="E327" s="184" t="s">
        <v>229</v>
      </c>
      <c r="F327" s="185" t="s">
        <v>685</v>
      </c>
      <c r="G327" s="185" t="s">
        <v>1999</v>
      </c>
      <c r="H327" s="186" t="s">
        <v>786</v>
      </c>
      <c r="I327" s="186" t="s">
        <v>1042</v>
      </c>
    </row>
    <row r="328" spans="1:9" ht="15" customHeight="1" x14ac:dyDescent="0.2">
      <c r="A328" s="182" t="s">
        <v>24</v>
      </c>
      <c r="B328" s="183" t="s">
        <v>1043</v>
      </c>
      <c r="C328" s="184" t="s">
        <v>561</v>
      </c>
      <c r="D328" s="184"/>
      <c r="E328" s="184" t="s">
        <v>229</v>
      </c>
      <c r="F328" s="185" t="s">
        <v>235</v>
      </c>
      <c r="G328" s="185" t="s">
        <v>1397</v>
      </c>
      <c r="H328" s="188" t="s">
        <v>1044</v>
      </c>
      <c r="I328" s="186" t="s">
        <v>1045</v>
      </c>
    </row>
    <row r="329" spans="1:9" ht="15" customHeight="1" x14ac:dyDescent="0.2">
      <c r="A329" s="182" t="s">
        <v>17</v>
      </c>
      <c r="B329" s="183" t="s">
        <v>1046</v>
      </c>
      <c r="C329" s="184" t="s">
        <v>1047</v>
      </c>
      <c r="D329" s="184" t="s">
        <v>774</v>
      </c>
      <c r="E329" s="184" t="s">
        <v>230</v>
      </c>
      <c r="F329" s="185" t="s">
        <v>231</v>
      </c>
      <c r="G329" s="185" t="s">
        <v>1402</v>
      </c>
      <c r="H329" s="186" t="s">
        <v>276</v>
      </c>
      <c r="I329" s="186" t="s">
        <v>801</v>
      </c>
    </row>
    <row r="330" spans="1:9" ht="15" customHeight="1" x14ac:dyDescent="0.2">
      <c r="A330" s="182" t="s">
        <v>21</v>
      </c>
      <c r="B330" s="183" t="s">
        <v>1048</v>
      </c>
      <c r="C330" s="187" t="s">
        <v>1022</v>
      </c>
      <c r="D330" s="184"/>
      <c r="E330" s="184" t="s">
        <v>229</v>
      </c>
      <c r="F330" s="185" t="s">
        <v>231</v>
      </c>
      <c r="G330" s="185" t="s">
        <v>1403</v>
      </c>
      <c r="H330" s="186" t="s">
        <v>1049</v>
      </c>
      <c r="I330" s="186" t="s">
        <v>798</v>
      </c>
    </row>
    <row r="331" spans="1:9" ht="15" customHeight="1" x14ac:dyDescent="0.2">
      <c r="A331" s="182" t="s">
        <v>743</v>
      </c>
      <c r="B331" s="183" t="s">
        <v>1050</v>
      </c>
      <c r="C331" s="187" t="s">
        <v>1051</v>
      </c>
      <c r="D331" s="184" t="s">
        <v>774</v>
      </c>
      <c r="E331" s="184" t="s">
        <v>229</v>
      </c>
      <c r="F331" s="185" t="s">
        <v>231</v>
      </c>
      <c r="G331" s="185" t="s">
        <v>1394</v>
      </c>
      <c r="H331" s="186" t="s">
        <v>787</v>
      </c>
      <c r="I331" s="186" t="s">
        <v>1052</v>
      </c>
    </row>
    <row r="332" spans="1:9" ht="15" customHeight="1" x14ac:dyDescent="0.2">
      <c r="A332" s="182" t="s">
        <v>7</v>
      </c>
      <c r="B332" s="183" t="s">
        <v>1053</v>
      </c>
      <c r="C332" s="184" t="s">
        <v>1054</v>
      </c>
      <c r="D332" s="184" t="s">
        <v>774</v>
      </c>
      <c r="E332" s="184" t="s">
        <v>229</v>
      </c>
      <c r="F332" s="185" t="s">
        <v>231</v>
      </c>
      <c r="G332" s="185" t="s">
        <v>1404</v>
      </c>
      <c r="H332" s="186" t="s">
        <v>1055</v>
      </c>
      <c r="I332" s="186" t="s">
        <v>1056</v>
      </c>
    </row>
    <row r="333" spans="1:9" ht="15" customHeight="1" x14ac:dyDescent="0.2">
      <c r="A333" s="182" t="s">
        <v>744</v>
      </c>
      <c r="B333" s="183" t="s">
        <v>1057</v>
      </c>
      <c r="C333" s="187" t="s">
        <v>1058</v>
      </c>
      <c r="D333" s="184" t="s">
        <v>774</v>
      </c>
      <c r="E333" s="184" t="s">
        <v>229</v>
      </c>
      <c r="F333" s="185" t="s">
        <v>231</v>
      </c>
      <c r="G333" s="185" t="s">
        <v>1405</v>
      </c>
      <c r="H333" s="186" t="s">
        <v>1059</v>
      </c>
      <c r="I333" s="186" t="s">
        <v>1060</v>
      </c>
    </row>
    <row r="334" spans="1:9" ht="15" customHeight="1" x14ac:dyDescent="0.2">
      <c r="A334" s="182" t="s">
        <v>19</v>
      </c>
      <c r="B334" s="183" t="s">
        <v>1061</v>
      </c>
      <c r="C334" s="184" t="s">
        <v>1062</v>
      </c>
      <c r="D334" s="184"/>
      <c r="E334" s="184" t="s">
        <v>229</v>
      </c>
      <c r="F334" s="185" t="s">
        <v>236</v>
      </c>
      <c r="G334" s="185" t="s">
        <v>1395</v>
      </c>
      <c r="H334" s="186" t="s">
        <v>1063</v>
      </c>
      <c r="I334" s="186" t="s">
        <v>1064</v>
      </c>
    </row>
    <row r="335" spans="1:9" ht="15" customHeight="1" x14ac:dyDescent="0.2">
      <c r="A335" s="182" t="s">
        <v>12</v>
      </c>
      <c r="B335" s="183" t="s">
        <v>1065</v>
      </c>
      <c r="C335" s="184" t="s">
        <v>1066</v>
      </c>
      <c r="D335" s="184" t="s">
        <v>774</v>
      </c>
      <c r="E335" s="184" t="s">
        <v>230</v>
      </c>
      <c r="F335" s="185" t="s">
        <v>231</v>
      </c>
      <c r="G335" s="185" t="s">
        <v>1396</v>
      </c>
      <c r="H335" s="186" t="s">
        <v>478</v>
      </c>
      <c r="I335" s="186" t="s">
        <v>1067</v>
      </c>
    </row>
    <row r="336" spans="1:9" ht="15" customHeight="1" x14ac:dyDescent="0.2">
      <c r="A336" s="182" t="s">
        <v>745</v>
      </c>
      <c r="B336" s="183" t="s">
        <v>1068</v>
      </c>
      <c r="C336" s="184" t="s">
        <v>1069</v>
      </c>
      <c r="D336" s="184" t="s">
        <v>774</v>
      </c>
      <c r="E336" s="184" t="s">
        <v>229</v>
      </c>
      <c r="F336" s="185" t="s">
        <v>236</v>
      </c>
      <c r="G336" s="185" t="s">
        <v>1390</v>
      </c>
      <c r="H336" s="186" t="s">
        <v>1070</v>
      </c>
      <c r="I336" s="186" t="s">
        <v>1071</v>
      </c>
    </row>
    <row r="337" spans="1:12" ht="15" customHeight="1" x14ac:dyDescent="0.2">
      <c r="A337" s="182"/>
      <c r="B337" s="183"/>
      <c r="C337" s="187"/>
      <c r="D337" s="184"/>
      <c r="E337" s="184"/>
      <c r="F337" s="185"/>
      <c r="G337" s="185"/>
      <c r="H337" s="186"/>
      <c r="I337" s="186"/>
    </row>
    <row r="338" spans="1:12" ht="15" customHeight="1" x14ac:dyDescent="0.2">
      <c r="A338" s="182"/>
      <c r="B338" s="183"/>
      <c r="C338" s="187"/>
      <c r="D338" s="184"/>
      <c r="E338" s="184"/>
      <c r="F338" s="185"/>
      <c r="G338" s="185"/>
      <c r="H338" s="186"/>
      <c r="I338" s="186"/>
    </row>
    <row r="339" spans="1:12" ht="15" customHeight="1" x14ac:dyDescent="0.2">
      <c r="A339" s="182"/>
      <c r="B339" s="183"/>
      <c r="C339" s="187"/>
      <c r="D339" s="184"/>
      <c r="E339" s="184"/>
      <c r="F339" s="185"/>
      <c r="G339" s="185"/>
      <c r="H339" s="186"/>
      <c r="I339" s="186"/>
    </row>
    <row r="340" spans="1:12" ht="15" customHeight="1" x14ac:dyDescent="0.2">
      <c r="A340" s="182"/>
      <c r="B340" s="183"/>
      <c r="C340" s="184"/>
      <c r="D340" s="184"/>
      <c r="E340" s="184"/>
      <c r="F340" s="185"/>
      <c r="G340" s="185"/>
      <c r="H340" s="186"/>
      <c r="I340" s="186"/>
    </row>
    <row r="341" spans="1:12" ht="15" customHeight="1" x14ac:dyDescent="0.2">
      <c r="A341" s="182"/>
      <c r="B341" s="183"/>
      <c r="C341" s="184"/>
      <c r="D341" s="184"/>
      <c r="E341" s="184"/>
      <c r="F341" s="185"/>
      <c r="G341" s="185"/>
      <c r="H341" s="186"/>
      <c r="I341" s="186"/>
    </row>
    <row r="342" spans="1:12" ht="15" customHeight="1" x14ac:dyDescent="0.2">
      <c r="A342" s="182"/>
      <c r="B342" s="183"/>
      <c r="C342" s="187"/>
      <c r="D342" s="184"/>
      <c r="E342" s="184"/>
      <c r="F342" s="185"/>
      <c r="G342" s="185"/>
      <c r="H342" s="186"/>
      <c r="I342" s="186"/>
    </row>
    <row r="343" spans="1:12" ht="15" customHeight="1" x14ac:dyDescent="0.2">
      <c r="A343" s="182"/>
      <c r="B343" s="183"/>
      <c r="C343" s="187"/>
      <c r="D343" s="184"/>
      <c r="E343" s="184"/>
      <c r="F343" s="185"/>
      <c r="G343" s="185"/>
      <c r="H343" s="186"/>
      <c r="I343" s="186"/>
    </row>
    <row r="344" spans="1:12" ht="15" customHeight="1" x14ac:dyDescent="0.2">
      <c r="A344" s="182"/>
      <c r="B344" s="183"/>
      <c r="C344" s="187"/>
      <c r="D344" s="184"/>
      <c r="E344" s="184"/>
      <c r="F344" s="185"/>
      <c r="G344" s="185"/>
      <c r="H344" s="186"/>
      <c r="I344" s="186"/>
    </row>
    <row r="345" spans="1:12" ht="15" customHeight="1" x14ac:dyDescent="0.2">
      <c r="A345" s="182"/>
      <c r="B345" s="183"/>
      <c r="C345" s="187"/>
      <c r="D345" s="184"/>
      <c r="E345" s="184"/>
      <c r="F345" s="185"/>
      <c r="G345" s="185"/>
      <c r="H345" s="186"/>
      <c r="I345" s="186"/>
    </row>
    <row r="346" spans="1:12" ht="15" customHeight="1" x14ac:dyDescent="0.2">
      <c r="A346" s="182"/>
      <c r="B346" s="183"/>
      <c r="C346" s="187"/>
      <c r="D346" s="184"/>
      <c r="E346" s="184"/>
      <c r="F346" s="185"/>
      <c r="G346" s="185"/>
      <c r="H346" s="186"/>
      <c r="I346" s="186"/>
    </row>
    <row r="347" spans="1:12" ht="15" customHeight="1" x14ac:dyDescent="0.2">
      <c r="A347" s="193"/>
      <c r="B347" s="194"/>
      <c r="C347" s="193"/>
      <c r="D347" s="193"/>
      <c r="E347" s="193"/>
      <c r="F347" s="193"/>
      <c r="G347" s="193"/>
      <c r="H347" s="195"/>
      <c r="I347" s="195"/>
      <c r="J347" s="420"/>
      <c r="K347" s="420"/>
      <c r="L347" s="420"/>
    </row>
    <row r="348" spans="1:12" ht="15" customHeight="1" x14ac:dyDescent="0.2">
      <c r="A348" s="196"/>
      <c r="B348" s="197"/>
      <c r="C348" s="487" t="s">
        <v>3216</v>
      </c>
      <c r="D348" s="487"/>
      <c r="E348" s="487"/>
      <c r="F348" s="487"/>
      <c r="G348" s="487"/>
      <c r="H348" s="487"/>
      <c r="I348" s="197"/>
      <c r="J348" s="421">
        <f>COUNTIF(D316:D347,"x")</f>
        <v>11</v>
      </c>
      <c r="K348" s="421">
        <f>COUNTIF(E316:E346,"Khmer")</f>
        <v>5</v>
      </c>
      <c r="L348" s="422">
        <f>COUNTIFS(E316:E347,"Khmer",D316:D347,"x")</f>
        <v>2</v>
      </c>
    </row>
    <row r="351" spans="1:12" ht="24" customHeight="1" x14ac:dyDescent="0.2">
      <c r="A351" s="486" t="s">
        <v>3217</v>
      </c>
      <c r="B351" s="486"/>
      <c r="C351" s="486"/>
      <c r="D351" s="486"/>
      <c r="E351" s="486"/>
      <c r="F351" s="486"/>
      <c r="G351" s="486"/>
      <c r="H351" s="486"/>
      <c r="I351" s="486"/>
      <c r="J351" s="170"/>
      <c r="K351" s="170"/>
    </row>
    <row r="352" spans="1:12" s="175" customFormat="1" ht="25.5" customHeight="1" x14ac:dyDescent="0.2">
      <c r="A352" s="172" t="s">
        <v>766</v>
      </c>
      <c r="B352" s="172" t="s">
        <v>29</v>
      </c>
      <c r="C352" s="172" t="s">
        <v>30</v>
      </c>
      <c r="D352" s="172" t="s">
        <v>207</v>
      </c>
      <c r="E352" s="173" t="s">
        <v>769</v>
      </c>
      <c r="F352" s="172" t="s">
        <v>773</v>
      </c>
      <c r="G352" s="172" t="s">
        <v>805</v>
      </c>
      <c r="H352" s="172" t="s">
        <v>806</v>
      </c>
      <c r="I352" s="172" t="s">
        <v>807</v>
      </c>
      <c r="J352" s="174"/>
      <c r="K352" s="174"/>
    </row>
    <row r="353" spans="1:9" ht="15" customHeight="1" x14ac:dyDescent="0.2">
      <c r="A353" s="176" t="s">
        <v>710</v>
      </c>
      <c r="B353" s="177" t="s">
        <v>2298</v>
      </c>
      <c r="C353" s="178" t="s">
        <v>1075</v>
      </c>
      <c r="D353" s="179" t="s">
        <v>774</v>
      </c>
      <c r="E353" s="179" t="s">
        <v>229</v>
      </c>
      <c r="F353" s="180" t="s">
        <v>1076</v>
      </c>
      <c r="G353" s="180" t="s">
        <v>1379</v>
      </c>
      <c r="H353" s="181" t="s">
        <v>1077</v>
      </c>
      <c r="I353" s="181" t="s">
        <v>1078</v>
      </c>
    </row>
    <row r="354" spans="1:9" ht="15" customHeight="1" x14ac:dyDescent="0.2">
      <c r="A354" s="182" t="s">
        <v>712</v>
      </c>
      <c r="B354" s="183" t="s">
        <v>2299</v>
      </c>
      <c r="C354" s="184" t="s">
        <v>1079</v>
      </c>
      <c r="D354" s="184" t="s">
        <v>774</v>
      </c>
      <c r="E354" s="184" t="s">
        <v>229</v>
      </c>
      <c r="F354" s="185" t="s">
        <v>232</v>
      </c>
      <c r="G354" s="185" t="s">
        <v>1407</v>
      </c>
      <c r="H354" s="186" t="s">
        <v>1080</v>
      </c>
      <c r="I354" s="186" t="s">
        <v>1081</v>
      </c>
    </row>
    <row r="355" spans="1:9" ht="15" customHeight="1" x14ac:dyDescent="0.2">
      <c r="A355" s="182" t="s">
        <v>726</v>
      </c>
      <c r="B355" s="183" t="s">
        <v>2300</v>
      </c>
      <c r="C355" s="184" t="s">
        <v>1082</v>
      </c>
      <c r="D355" s="184"/>
      <c r="E355" s="184" t="s">
        <v>229</v>
      </c>
      <c r="F355" s="185" t="s">
        <v>232</v>
      </c>
      <c r="G355" s="185" t="s">
        <v>2085</v>
      </c>
      <c r="H355" s="186" t="s">
        <v>1084</v>
      </c>
      <c r="I355" s="186" t="s">
        <v>1085</v>
      </c>
    </row>
    <row r="356" spans="1:9" ht="15" customHeight="1" x14ac:dyDescent="0.2">
      <c r="A356" s="182" t="s">
        <v>728</v>
      </c>
      <c r="B356" s="183" t="s">
        <v>2302</v>
      </c>
      <c r="C356" s="184" t="s">
        <v>1087</v>
      </c>
      <c r="D356" s="184"/>
      <c r="E356" s="184" t="s">
        <v>229</v>
      </c>
      <c r="F356" s="185" t="s">
        <v>232</v>
      </c>
      <c r="G356" s="185" t="s">
        <v>1378</v>
      </c>
      <c r="H356" s="186" t="s">
        <v>840</v>
      </c>
      <c r="I356" s="186" t="s">
        <v>237</v>
      </c>
    </row>
    <row r="357" spans="1:9" ht="15" customHeight="1" x14ac:dyDescent="0.2">
      <c r="A357" s="182" t="s">
        <v>730</v>
      </c>
      <c r="B357" s="183" t="s">
        <v>2303</v>
      </c>
      <c r="C357" s="187" t="s">
        <v>1088</v>
      </c>
      <c r="D357" s="184"/>
      <c r="E357" s="184" t="s">
        <v>229</v>
      </c>
      <c r="F357" s="185" t="s">
        <v>232</v>
      </c>
      <c r="G357" s="185" t="s">
        <v>1385</v>
      </c>
      <c r="H357" s="186" t="s">
        <v>1360</v>
      </c>
      <c r="I357" s="186" t="s">
        <v>1361</v>
      </c>
    </row>
    <row r="358" spans="1:9" ht="15" customHeight="1" x14ac:dyDescent="0.2">
      <c r="A358" s="182" t="s">
        <v>732</v>
      </c>
      <c r="B358" s="183" t="s">
        <v>2304</v>
      </c>
      <c r="C358" s="187" t="s">
        <v>1089</v>
      </c>
      <c r="D358" s="184" t="s">
        <v>774</v>
      </c>
      <c r="E358" s="184" t="s">
        <v>229</v>
      </c>
      <c r="F358" s="185" t="s">
        <v>232</v>
      </c>
      <c r="G358" s="185" t="s">
        <v>1418</v>
      </c>
      <c r="H358" s="186" t="s">
        <v>1090</v>
      </c>
      <c r="I358" s="186" t="s">
        <v>1091</v>
      </c>
    </row>
    <row r="359" spans="1:9" ht="15" customHeight="1" x14ac:dyDescent="0.2">
      <c r="A359" s="182" t="s">
        <v>734</v>
      </c>
      <c r="B359" s="183" t="s">
        <v>381</v>
      </c>
      <c r="C359" s="187" t="s">
        <v>1092</v>
      </c>
      <c r="D359" s="184"/>
      <c r="E359" s="184" t="s">
        <v>229</v>
      </c>
      <c r="F359" s="185" t="s">
        <v>232</v>
      </c>
      <c r="G359" s="185" t="s">
        <v>1424</v>
      </c>
      <c r="H359" s="186" t="s">
        <v>1093</v>
      </c>
      <c r="I359" s="186" t="s">
        <v>315</v>
      </c>
    </row>
    <row r="360" spans="1:9" ht="15" customHeight="1" x14ac:dyDescent="0.2">
      <c r="A360" s="182" t="s">
        <v>735</v>
      </c>
      <c r="B360" s="183" t="s">
        <v>2305</v>
      </c>
      <c r="C360" s="184" t="s">
        <v>1094</v>
      </c>
      <c r="D360" s="184" t="s">
        <v>774</v>
      </c>
      <c r="E360" s="184" t="s">
        <v>229</v>
      </c>
      <c r="F360" s="185" t="s">
        <v>232</v>
      </c>
      <c r="G360" s="185" t="s">
        <v>2086</v>
      </c>
      <c r="H360" s="186" t="s">
        <v>1095</v>
      </c>
      <c r="I360" s="186" t="s">
        <v>1096</v>
      </c>
    </row>
    <row r="361" spans="1:9" ht="15" customHeight="1" x14ac:dyDescent="0.2">
      <c r="A361" s="182" t="s">
        <v>737</v>
      </c>
      <c r="B361" s="183" t="s">
        <v>1697</v>
      </c>
      <c r="C361" s="187" t="s">
        <v>1097</v>
      </c>
      <c r="D361" s="184"/>
      <c r="E361" s="184" t="s">
        <v>229</v>
      </c>
      <c r="F361" s="185" t="s">
        <v>232</v>
      </c>
      <c r="G361" s="185" t="s">
        <v>1417</v>
      </c>
      <c r="H361" s="186" t="s">
        <v>1098</v>
      </c>
      <c r="I361" s="188" t="s">
        <v>237</v>
      </c>
    </row>
    <row r="362" spans="1:9" ht="15" customHeight="1" x14ac:dyDescent="0.2">
      <c r="A362" s="182" t="s">
        <v>2</v>
      </c>
      <c r="B362" s="183" t="s">
        <v>2306</v>
      </c>
      <c r="C362" s="187" t="s">
        <v>1058</v>
      </c>
      <c r="D362" s="184"/>
      <c r="E362" s="184" t="s">
        <v>229</v>
      </c>
      <c r="F362" s="185" t="s">
        <v>1099</v>
      </c>
      <c r="G362" s="185" t="s">
        <v>2087</v>
      </c>
      <c r="H362" s="186" t="s">
        <v>1100</v>
      </c>
      <c r="I362" s="186" t="s">
        <v>1101</v>
      </c>
    </row>
    <row r="363" spans="1:9" ht="15" customHeight="1" x14ac:dyDescent="0.2">
      <c r="A363" s="182" t="s">
        <v>3</v>
      </c>
      <c r="B363" s="183" t="s">
        <v>2307</v>
      </c>
      <c r="C363" s="184" t="s">
        <v>1102</v>
      </c>
      <c r="D363" s="184" t="s">
        <v>774</v>
      </c>
      <c r="E363" s="184" t="s">
        <v>229</v>
      </c>
      <c r="F363" s="185" t="s">
        <v>1076</v>
      </c>
      <c r="G363" s="185" t="s">
        <v>2088</v>
      </c>
      <c r="H363" s="186" t="s">
        <v>1103</v>
      </c>
      <c r="I363" s="186" t="s">
        <v>506</v>
      </c>
    </row>
    <row r="364" spans="1:9" ht="15" customHeight="1" x14ac:dyDescent="0.2">
      <c r="A364" s="182" t="s">
        <v>11</v>
      </c>
      <c r="B364" s="183" t="s">
        <v>2309</v>
      </c>
      <c r="C364" s="184" t="s">
        <v>1104</v>
      </c>
      <c r="D364" s="184" t="s">
        <v>774</v>
      </c>
      <c r="E364" s="184" t="s">
        <v>230</v>
      </c>
      <c r="F364" s="185" t="s">
        <v>232</v>
      </c>
      <c r="G364" s="185" t="s">
        <v>1406</v>
      </c>
      <c r="H364" s="186" t="s">
        <v>1105</v>
      </c>
      <c r="I364" s="186" t="s">
        <v>1106</v>
      </c>
    </row>
    <row r="365" spans="1:9" ht="15" customHeight="1" x14ac:dyDescent="0.2">
      <c r="A365" s="182" t="s">
        <v>24</v>
      </c>
      <c r="B365" s="183" t="s">
        <v>2311</v>
      </c>
      <c r="C365" s="184" t="s">
        <v>1107</v>
      </c>
      <c r="D365" s="184" t="s">
        <v>774</v>
      </c>
      <c r="E365" s="184" t="s">
        <v>229</v>
      </c>
      <c r="F365" s="185" t="s">
        <v>232</v>
      </c>
      <c r="G365" s="185" t="s">
        <v>1417</v>
      </c>
      <c r="H365" s="188" t="s">
        <v>1108</v>
      </c>
      <c r="I365" s="186" t="s">
        <v>611</v>
      </c>
    </row>
    <row r="366" spans="1:9" ht="15" customHeight="1" x14ac:dyDescent="0.2">
      <c r="A366" s="182" t="s">
        <v>17</v>
      </c>
      <c r="B366" s="183" t="s">
        <v>2312</v>
      </c>
      <c r="C366" s="184" t="s">
        <v>1109</v>
      </c>
      <c r="D366" s="184" t="s">
        <v>774</v>
      </c>
      <c r="E366" s="184" t="s">
        <v>229</v>
      </c>
      <c r="F366" s="185" t="s">
        <v>1110</v>
      </c>
      <c r="G366" s="185" t="s">
        <v>1415</v>
      </c>
      <c r="H366" s="186" t="s">
        <v>1111</v>
      </c>
      <c r="I366" s="186" t="s">
        <v>95</v>
      </c>
    </row>
    <row r="367" spans="1:9" ht="15" customHeight="1" x14ac:dyDescent="0.2">
      <c r="A367" s="182" t="s">
        <v>21</v>
      </c>
      <c r="B367" s="183" t="s">
        <v>2313</v>
      </c>
      <c r="C367" s="187" t="s">
        <v>1112</v>
      </c>
      <c r="D367" s="184" t="s">
        <v>774</v>
      </c>
      <c r="E367" s="184" t="s">
        <v>229</v>
      </c>
      <c r="F367" s="185" t="s">
        <v>232</v>
      </c>
      <c r="G367" s="185" t="s">
        <v>1417</v>
      </c>
      <c r="H367" s="186" t="s">
        <v>580</v>
      </c>
      <c r="I367" s="186" t="s">
        <v>581</v>
      </c>
    </row>
    <row r="368" spans="1:9" ht="15" customHeight="1" x14ac:dyDescent="0.2">
      <c r="A368" s="182" t="s">
        <v>743</v>
      </c>
      <c r="B368" s="183" t="s">
        <v>1580</v>
      </c>
      <c r="C368" s="187" t="s">
        <v>1113</v>
      </c>
      <c r="D368" s="184" t="s">
        <v>774</v>
      </c>
      <c r="E368" s="184" t="s">
        <v>229</v>
      </c>
      <c r="F368" s="185" t="s">
        <v>232</v>
      </c>
      <c r="G368" s="185" t="s">
        <v>1417</v>
      </c>
      <c r="H368" s="186" t="s">
        <v>1114</v>
      </c>
      <c r="I368" s="186" t="s">
        <v>1115</v>
      </c>
    </row>
    <row r="369" spans="1:12" ht="15" customHeight="1" x14ac:dyDescent="0.2">
      <c r="A369" s="182" t="s">
        <v>7</v>
      </c>
      <c r="B369" s="183" t="s">
        <v>2314</v>
      </c>
      <c r="C369" s="184" t="s">
        <v>1112</v>
      </c>
      <c r="D369" s="184"/>
      <c r="E369" s="184" t="s">
        <v>229</v>
      </c>
      <c r="F369" s="185" t="s">
        <v>232</v>
      </c>
      <c r="G369" s="185" t="s">
        <v>1412</v>
      </c>
      <c r="H369" s="186" t="s">
        <v>1116</v>
      </c>
      <c r="I369" s="186" t="s">
        <v>1117</v>
      </c>
    </row>
    <row r="370" spans="1:12" ht="15" customHeight="1" x14ac:dyDescent="0.2">
      <c r="A370" s="182" t="s">
        <v>744</v>
      </c>
      <c r="B370" s="183" t="s">
        <v>166</v>
      </c>
      <c r="C370" s="187" t="s">
        <v>1118</v>
      </c>
      <c r="D370" s="184"/>
      <c r="E370" s="184" t="s">
        <v>229</v>
      </c>
      <c r="F370" s="185" t="s">
        <v>232</v>
      </c>
      <c r="G370" s="185" t="s">
        <v>1398</v>
      </c>
      <c r="H370" s="186" t="s">
        <v>1119</v>
      </c>
      <c r="I370" s="186" t="s">
        <v>1120</v>
      </c>
    </row>
    <row r="371" spans="1:12" ht="15" customHeight="1" x14ac:dyDescent="0.2">
      <c r="A371" s="182" t="s">
        <v>19</v>
      </c>
      <c r="B371" s="183" t="s">
        <v>2315</v>
      </c>
      <c r="C371" s="184" t="s">
        <v>682</v>
      </c>
      <c r="D371" s="184" t="s">
        <v>774</v>
      </c>
      <c r="E371" s="184" t="s">
        <v>230</v>
      </c>
      <c r="F371" s="185" t="s">
        <v>232</v>
      </c>
      <c r="G371" s="185" t="s">
        <v>1369</v>
      </c>
      <c r="H371" s="186" t="s">
        <v>1121</v>
      </c>
      <c r="I371" s="186" t="s">
        <v>1122</v>
      </c>
    </row>
    <row r="372" spans="1:12" ht="15" customHeight="1" x14ac:dyDescent="0.2">
      <c r="A372" s="182" t="s">
        <v>12</v>
      </c>
      <c r="B372" s="183" t="s">
        <v>1124</v>
      </c>
      <c r="C372" s="184" t="s">
        <v>1125</v>
      </c>
      <c r="D372" s="184"/>
      <c r="E372" s="184" t="s">
        <v>229</v>
      </c>
      <c r="F372" s="185" t="s">
        <v>1126</v>
      </c>
      <c r="G372" s="185" t="s">
        <v>1996</v>
      </c>
      <c r="H372" s="186" t="s">
        <v>1127</v>
      </c>
      <c r="I372" s="186" t="s">
        <v>1128</v>
      </c>
    </row>
    <row r="373" spans="1:12" ht="15" customHeight="1" x14ac:dyDescent="0.2">
      <c r="A373" s="182" t="s">
        <v>745</v>
      </c>
      <c r="B373" s="183" t="s">
        <v>2316</v>
      </c>
      <c r="C373" s="184" t="s">
        <v>1129</v>
      </c>
      <c r="D373" s="184"/>
      <c r="E373" s="184" t="s">
        <v>229</v>
      </c>
      <c r="F373" s="185" t="s">
        <v>232</v>
      </c>
      <c r="G373" s="185" t="s">
        <v>1991</v>
      </c>
      <c r="H373" s="186" t="s">
        <v>302</v>
      </c>
      <c r="I373" s="186" t="s">
        <v>1130</v>
      </c>
    </row>
    <row r="374" spans="1:12" ht="15" customHeight="1" x14ac:dyDescent="0.2">
      <c r="A374" s="182" t="s">
        <v>16</v>
      </c>
      <c r="B374" s="183" t="s">
        <v>2317</v>
      </c>
      <c r="C374" s="187" t="s">
        <v>1131</v>
      </c>
      <c r="D374" s="184"/>
      <c r="E374" s="184" t="s">
        <v>229</v>
      </c>
      <c r="F374" s="185" t="s">
        <v>232</v>
      </c>
      <c r="G374" s="185" t="s">
        <v>1994</v>
      </c>
      <c r="H374" s="186" t="s">
        <v>1132</v>
      </c>
      <c r="I374" s="186" t="s">
        <v>96</v>
      </c>
    </row>
    <row r="375" spans="1:12" ht="15" customHeight="1" x14ac:dyDescent="0.2">
      <c r="A375" s="182" t="s">
        <v>746</v>
      </c>
      <c r="B375" s="183" t="s">
        <v>2318</v>
      </c>
      <c r="C375" s="187" t="s">
        <v>1133</v>
      </c>
      <c r="D375" s="184" t="s">
        <v>774</v>
      </c>
      <c r="E375" s="184" t="s">
        <v>229</v>
      </c>
      <c r="F375" s="185" t="s">
        <v>232</v>
      </c>
      <c r="G375" s="185" t="s">
        <v>1401</v>
      </c>
      <c r="H375" s="186" t="s">
        <v>170</v>
      </c>
      <c r="I375" s="186" t="s">
        <v>171</v>
      </c>
    </row>
    <row r="376" spans="1:12" ht="15" customHeight="1" x14ac:dyDescent="0.2">
      <c r="A376" s="182" t="s">
        <v>4</v>
      </c>
      <c r="B376" s="183" t="s">
        <v>2319</v>
      </c>
      <c r="C376" s="187" t="s">
        <v>1134</v>
      </c>
      <c r="D376" s="184"/>
      <c r="E376" s="184" t="s">
        <v>229</v>
      </c>
      <c r="F376" s="185" t="s">
        <v>232</v>
      </c>
      <c r="G376" s="185" t="s">
        <v>1424</v>
      </c>
      <c r="H376" s="186" t="s">
        <v>1135</v>
      </c>
      <c r="I376" s="186" t="s">
        <v>1136</v>
      </c>
    </row>
    <row r="377" spans="1:12" ht="15" customHeight="1" x14ac:dyDescent="0.2">
      <c r="A377" s="182" t="s">
        <v>15</v>
      </c>
      <c r="B377" s="183" t="s">
        <v>2320</v>
      </c>
      <c r="C377" s="184" t="s">
        <v>1137</v>
      </c>
      <c r="D377" s="184"/>
      <c r="E377" s="184" t="s">
        <v>229</v>
      </c>
      <c r="F377" s="185" t="s">
        <v>232</v>
      </c>
      <c r="G377" s="185" t="s">
        <v>1991</v>
      </c>
      <c r="H377" s="186" t="s">
        <v>1138</v>
      </c>
      <c r="I377" s="186" t="s">
        <v>871</v>
      </c>
    </row>
    <row r="378" spans="1:12" ht="15" customHeight="1" x14ac:dyDescent="0.2">
      <c r="A378" s="182" t="s">
        <v>20</v>
      </c>
      <c r="B378" s="183" t="s">
        <v>0</v>
      </c>
      <c r="C378" s="184" t="s">
        <v>1087</v>
      </c>
      <c r="D378" s="184" t="s">
        <v>774</v>
      </c>
      <c r="E378" s="184" t="s">
        <v>229</v>
      </c>
      <c r="F378" s="185" t="s">
        <v>232</v>
      </c>
      <c r="G378" s="185" t="s">
        <v>1410</v>
      </c>
      <c r="H378" s="186" t="s">
        <v>179</v>
      </c>
      <c r="I378" s="186" t="s">
        <v>180</v>
      </c>
    </row>
    <row r="379" spans="1:12" ht="15" customHeight="1" x14ac:dyDescent="0.2">
      <c r="A379" s="182" t="s">
        <v>5</v>
      </c>
      <c r="B379" s="183" t="s">
        <v>2321</v>
      </c>
      <c r="C379" s="187" t="s">
        <v>1140</v>
      </c>
      <c r="D379" s="184"/>
      <c r="E379" s="184" t="s">
        <v>229</v>
      </c>
      <c r="F379" s="185" t="s">
        <v>232</v>
      </c>
      <c r="G379" s="185" t="s">
        <v>1371</v>
      </c>
      <c r="H379" s="186" t="s">
        <v>1141</v>
      </c>
      <c r="I379" s="186" t="s">
        <v>1142</v>
      </c>
    </row>
    <row r="380" spans="1:12" ht="15" customHeight="1" x14ac:dyDescent="0.2">
      <c r="A380" s="182" t="s">
        <v>747</v>
      </c>
      <c r="B380" s="183" t="s">
        <v>2322</v>
      </c>
      <c r="C380" s="187" t="s">
        <v>1143</v>
      </c>
      <c r="D380" s="184" t="s">
        <v>774</v>
      </c>
      <c r="E380" s="184" t="s">
        <v>229</v>
      </c>
      <c r="F380" s="185" t="s">
        <v>232</v>
      </c>
      <c r="G380" s="185" t="s">
        <v>1417</v>
      </c>
      <c r="H380" s="186" t="s">
        <v>355</v>
      </c>
      <c r="I380" s="186" t="s">
        <v>356</v>
      </c>
    </row>
    <row r="381" spans="1:12" ht="15" customHeight="1" x14ac:dyDescent="0.2">
      <c r="A381" s="182" t="s">
        <v>748</v>
      </c>
      <c r="B381" s="183" t="s">
        <v>2323</v>
      </c>
      <c r="C381" s="187" t="s">
        <v>1144</v>
      </c>
      <c r="D381" s="184"/>
      <c r="E381" s="184" t="s">
        <v>230</v>
      </c>
      <c r="F381" s="185" t="s">
        <v>232</v>
      </c>
      <c r="G381" s="185" t="s">
        <v>1416</v>
      </c>
      <c r="H381" s="186" t="s">
        <v>369</v>
      </c>
      <c r="I381" s="186" t="s">
        <v>370</v>
      </c>
    </row>
    <row r="382" spans="1:12" ht="15" customHeight="1" x14ac:dyDescent="0.2">
      <c r="A382" s="182" t="s">
        <v>9</v>
      </c>
      <c r="B382" s="183" t="s">
        <v>2324</v>
      </c>
      <c r="C382" s="187" t="s">
        <v>1022</v>
      </c>
      <c r="D382" s="184" t="s">
        <v>774</v>
      </c>
      <c r="E382" s="184" t="s">
        <v>229</v>
      </c>
      <c r="F382" s="185" t="s">
        <v>232</v>
      </c>
      <c r="G382" s="185" t="s">
        <v>1378</v>
      </c>
      <c r="H382" s="186" t="s">
        <v>783</v>
      </c>
      <c r="I382" s="186" t="s">
        <v>1145</v>
      </c>
    </row>
    <row r="383" spans="1:12" ht="15" customHeight="1" x14ac:dyDescent="0.2">
      <c r="A383" s="182"/>
      <c r="B383" s="183"/>
      <c r="C383" s="187"/>
      <c r="D383" s="184"/>
      <c r="E383" s="184"/>
      <c r="F383" s="185"/>
      <c r="G383" s="185"/>
      <c r="H383" s="186"/>
      <c r="I383" s="186"/>
    </row>
    <row r="384" spans="1:12" ht="15" customHeight="1" x14ac:dyDescent="0.2">
      <c r="A384" s="193"/>
      <c r="B384" s="194"/>
      <c r="C384" s="193"/>
      <c r="D384" s="193"/>
      <c r="E384" s="193"/>
      <c r="F384" s="193"/>
      <c r="G384" s="193"/>
      <c r="H384" s="195"/>
      <c r="I384" s="195"/>
      <c r="J384" s="420"/>
      <c r="K384" s="420"/>
      <c r="L384" s="420"/>
    </row>
    <row r="385" spans="1:12" ht="15" customHeight="1" x14ac:dyDescent="0.2">
      <c r="A385" s="196"/>
      <c r="B385" s="197"/>
      <c r="C385" s="487" t="s">
        <v>3218</v>
      </c>
      <c r="D385" s="487"/>
      <c r="E385" s="487"/>
      <c r="F385" s="487"/>
      <c r="G385" s="487"/>
      <c r="H385" s="487"/>
      <c r="I385" s="197"/>
      <c r="J385" s="421">
        <f>COUNTIF(D353:D384,"x")</f>
        <v>15</v>
      </c>
      <c r="K385" s="421">
        <f>COUNTIF(E353:E383,"Khmer")</f>
        <v>3</v>
      </c>
      <c r="L385" s="422">
        <f>COUNTIFS(E353:E384,"Khmer",D353:D384,"x")</f>
        <v>2</v>
      </c>
    </row>
    <row r="388" spans="1:12" ht="24" customHeight="1" x14ac:dyDescent="0.2">
      <c r="A388" s="486" t="s">
        <v>3219</v>
      </c>
      <c r="B388" s="486"/>
      <c r="C388" s="486"/>
      <c r="D388" s="486"/>
      <c r="E388" s="486"/>
      <c r="F388" s="486"/>
      <c r="G388" s="486"/>
      <c r="H388" s="486"/>
      <c r="I388" s="486"/>
      <c r="J388" s="170"/>
      <c r="K388" s="170"/>
    </row>
    <row r="389" spans="1:12" s="175" customFormat="1" ht="25.5" customHeight="1" x14ac:dyDescent="0.2">
      <c r="A389" s="172" t="s">
        <v>766</v>
      </c>
      <c r="B389" s="172" t="s">
        <v>29</v>
      </c>
      <c r="C389" s="172" t="s">
        <v>30</v>
      </c>
      <c r="D389" s="172" t="s">
        <v>207</v>
      </c>
      <c r="E389" s="173" t="s">
        <v>769</v>
      </c>
      <c r="F389" s="172" t="s">
        <v>773</v>
      </c>
      <c r="G389" s="172" t="s">
        <v>805</v>
      </c>
      <c r="H389" s="172" t="s">
        <v>806</v>
      </c>
      <c r="I389" s="172" t="s">
        <v>807</v>
      </c>
      <c r="J389" s="174"/>
      <c r="K389" s="174"/>
    </row>
    <row r="390" spans="1:12" ht="15" customHeight="1" x14ac:dyDescent="0.2">
      <c r="A390" s="176" t="s">
        <v>710</v>
      </c>
      <c r="B390" s="177" t="s">
        <v>1146</v>
      </c>
      <c r="C390" s="178" t="s">
        <v>1147</v>
      </c>
      <c r="D390" s="179" t="s">
        <v>774</v>
      </c>
      <c r="E390" s="179" t="s">
        <v>229</v>
      </c>
      <c r="F390" s="180" t="s">
        <v>231</v>
      </c>
      <c r="G390" s="180" t="s">
        <v>1419</v>
      </c>
      <c r="H390" s="181" t="s">
        <v>1148</v>
      </c>
      <c r="I390" s="181" t="s">
        <v>357</v>
      </c>
    </row>
    <row r="391" spans="1:12" ht="15" customHeight="1" x14ac:dyDescent="0.2">
      <c r="A391" s="182" t="s">
        <v>712</v>
      </c>
      <c r="B391" s="183" t="s">
        <v>1149</v>
      </c>
      <c r="C391" s="184" t="s">
        <v>1150</v>
      </c>
      <c r="D391" s="184" t="s">
        <v>774</v>
      </c>
      <c r="E391" s="184" t="s">
        <v>229</v>
      </c>
      <c r="F391" s="185" t="s">
        <v>236</v>
      </c>
      <c r="G391" s="185" t="s">
        <v>1412</v>
      </c>
      <c r="H391" s="186" t="s">
        <v>1151</v>
      </c>
      <c r="I391" s="186" t="s">
        <v>1152</v>
      </c>
    </row>
    <row r="392" spans="1:12" ht="15" customHeight="1" x14ac:dyDescent="0.2">
      <c r="A392" s="182" t="s">
        <v>726</v>
      </c>
      <c r="B392" s="183" t="s">
        <v>1153</v>
      </c>
      <c r="C392" s="184" t="s">
        <v>1154</v>
      </c>
      <c r="D392" s="184" t="s">
        <v>774</v>
      </c>
      <c r="E392" s="184" t="s">
        <v>229</v>
      </c>
      <c r="F392" s="185" t="s">
        <v>231</v>
      </c>
      <c r="G392" s="185" t="s">
        <v>1412</v>
      </c>
      <c r="H392" s="186" t="s">
        <v>1155</v>
      </c>
      <c r="I392" s="186" t="s">
        <v>1156</v>
      </c>
    </row>
    <row r="393" spans="1:12" ht="15" customHeight="1" x14ac:dyDescent="0.2">
      <c r="A393" s="182" t="s">
        <v>728</v>
      </c>
      <c r="B393" s="183" t="s">
        <v>1157</v>
      </c>
      <c r="C393" s="184" t="s">
        <v>1082</v>
      </c>
      <c r="D393" s="184" t="s">
        <v>774</v>
      </c>
      <c r="E393" s="184" t="s">
        <v>230</v>
      </c>
      <c r="F393" s="185" t="s">
        <v>3220</v>
      </c>
      <c r="G393" s="185" t="s">
        <v>1422</v>
      </c>
      <c r="H393" s="186" t="s">
        <v>1158</v>
      </c>
      <c r="I393" s="186" t="s">
        <v>1159</v>
      </c>
    </row>
    <row r="394" spans="1:12" ht="15" customHeight="1" x14ac:dyDescent="0.2">
      <c r="A394" s="182" t="s">
        <v>730</v>
      </c>
      <c r="B394" s="183" t="s">
        <v>1162</v>
      </c>
      <c r="C394" s="187" t="s">
        <v>1163</v>
      </c>
      <c r="D394" s="184"/>
      <c r="E394" s="184" t="s">
        <v>229</v>
      </c>
      <c r="F394" s="185" t="s">
        <v>231</v>
      </c>
      <c r="G394" s="185" t="s">
        <v>1425</v>
      </c>
      <c r="H394" s="186" t="s">
        <v>1164</v>
      </c>
      <c r="I394" s="186" t="s">
        <v>901</v>
      </c>
    </row>
    <row r="395" spans="1:12" ht="15" customHeight="1" x14ac:dyDescent="0.2">
      <c r="A395" s="182" t="s">
        <v>732</v>
      </c>
      <c r="B395" s="183" t="s">
        <v>1165</v>
      </c>
      <c r="C395" s="187" t="s">
        <v>1166</v>
      </c>
      <c r="D395" s="184"/>
      <c r="E395" s="184" t="s">
        <v>229</v>
      </c>
      <c r="F395" s="185" t="s">
        <v>231</v>
      </c>
      <c r="G395" s="185" t="s">
        <v>1422</v>
      </c>
      <c r="H395" s="186" t="s">
        <v>1167</v>
      </c>
      <c r="I395" s="186" t="s">
        <v>1168</v>
      </c>
    </row>
    <row r="396" spans="1:12" ht="15" customHeight="1" x14ac:dyDescent="0.2">
      <c r="A396" s="182" t="s">
        <v>734</v>
      </c>
      <c r="B396" s="183" t="s">
        <v>1169</v>
      </c>
      <c r="C396" s="187" t="s">
        <v>1170</v>
      </c>
      <c r="D396" s="184"/>
      <c r="E396" s="184" t="s">
        <v>229</v>
      </c>
      <c r="F396" s="185" t="s">
        <v>231</v>
      </c>
      <c r="G396" s="185" t="s">
        <v>1416</v>
      </c>
      <c r="H396" s="186" t="s">
        <v>1171</v>
      </c>
      <c r="I396" s="186" t="s">
        <v>1172</v>
      </c>
    </row>
    <row r="397" spans="1:12" ht="15" customHeight="1" x14ac:dyDescent="0.2">
      <c r="A397" s="182" t="s">
        <v>735</v>
      </c>
      <c r="B397" s="183" t="s">
        <v>1173</v>
      </c>
      <c r="C397" s="184" t="s">
        <v>1174</v>
      </c>
      <c r="D397" s="184" t="s">
        <v>774</v>
      </c>
      <c r="E397" s="184" t="s">
        <v>230</v>
      </c>
      <c r="F397" s="185" t="s">
        <v>231</v>
      </c>
      <c r="G397" s="185" t="s">
        <v>1426</v>
      </c>
      <c r="H397" s="186" t="s">
        <v>1175</v>
      </c>
      <c r="I397" s="186" t="s">
        <v>1176</v>
      </c>
    </row>
    <row r="398" spans="1:12" ht="15" customHeight="1" x14ac:dyDescent="0.2">
      <c r="A398" s="182" t="s">
        <v>737</v>
      </c>
      <c r="B398" s="183" t="s">
        <v>1177</v>
      </c>
      <c r="C398" s="187" t="s">
        <v>1178</v>
      </c>
      <c r="D398" s="184"/>
      <c r="E398" s="184" t="s">
        <v>229</v>
      </c>
      <c r="F398" s="185" t="s">
        <v>231</v>
      </c>
      <c r="G398" s="185" t="s">
        <v>1416</v>
      </c>
      <c r="H398" s="186" t="s">
        <v>40</v>
      </c>
      <c r="I398" s="188" t="s">
        <v>1179</v>
      </c>
    </row>
    <row r="399" spans="1:12" ht="15" customHeight="1" x14ac:dyDescent="0.2">
      <c r="A399" s="182" t="s">
        <v>2</v>
      </c>
      <c r="B399" s="183" t="s">
        <v>1180</v>
      </c>
      <c r="C399" s="187" t="s">
        <v>1181</v>
      </c>
      <c r="D399" s="184"/>
      <c r="E399" s="184" t="s">
        <v>229</v>
      </c>
      <c r="F399" s="185" t="s">
        <v>236</v>
      </c>
      <c r="G399" s="185" t="s">
        <v>1416</v>
      </c>
      <c r="H399" s="186" t="s">
        <v>1182</v>
      </c>
      <c r="I399" s="186" t="s">
        <v>1183</v>
      </c>
    </row>
    <row r="400" spans="1:12" ht="15" customHeight="1" x14ac:dyDescent="0.2">
      <c r="A400" s="182" t="s">
        <v>3</v>
      </c>
      <c r="B400" s="183" t="s">
        <v>1184</v>
      </c>
      <c r="C400" s="184" t="s">
        <v>1185</v>
      </c>
      <c r="D400" s="184"/>
      <c r="E400" s="184" t="s">
        <v>229</v>
      </c>
      <c r="F400" s="185" t="s">
        <v>231</v>
      </c>
      <c r="G400" s="185" t="s">
        <v>1416</v>
      </c>
      <c r="H400" s="186" t="s">
        <v>1186</v>
      </c>
      <c r="I400" s="186" t="s">
        <v>868</v>
      </c>
    </row>
    <row r="401" spans="1:9" ht="15" customHeight="1" x14ac:dyDescent="0.2">
      <c r="A401" s="182" t="s">
        <v>11</v>
      </c>
      <c r="B401" s="183" t="s">
        <v>1187</v>
      </c>
      <c r="C401" s="184" t="s">
        <v>1188</v>
      </c>
      <c r="D401" s="184" t="s">
        <v>774</v>
      </c>
      <c r="E401" s="184" t="s">
        <v>229</v>
      </c>
      <c r="F401" s="185" t="s">
        <v>231</v>
      </c>
      <c r="G401" s="185" t="s">
        <v>1377</v>
      </c>
      <c r="H401" s="186" t="s">
        <v>1164</v>
      </c>
      <c r="I401" s="186" t="s">
        <v>1189</v>
      </c>
    </row>
    <row r="402" spans="1:9" ht="15" customHeight="1" x14ac:dyDescent="0.2">
      <c r="A402" s="182" t="s">
        <v>24</v>
      </c>
      <c r="B402" s="183" t="s">
        <v>1190</v>
      </c>
      <c r="C402" s="184" t="s">
        <v>1191</v>
      </c>
      <c r="D402" s="184"/>
      <c r="E402" s="184" t="s">
        <v>229</v>
      </c>
      <c r="F402" s="185" t="s">
        <v>231</v>
      </c>
      <c r="G402" s="185" t="s">
        <v>1416</v>
      </c>
      <c r="H402" s="188" t="s">
        <v>48</v>
      </c>
      <c r="I402" s="186" t="s">
        <v>1192</v>
      </c>
    </row>
    <row r="403" spans="1:9" ht="15" customHeight="1" x14ac:dyDescent="0.2">
      <c r="A403" s="182" t="s">
        <v>17</v>
      </c>
      <c r="B403" s="183" t="s">
        <v>1193</v>
      </c>
      <c r="C403" s="184" t="s">
        <v>1194</v>
      </c>
      <c r="D403" s="184" t="s">
        <v>774</v>
      </c>
      <c r="E403" s="184" t="s">
        <v>229</v>
      </c>
      <c r="F403" s="185" t="s">
        <v>231</v>
      </c>
      <c r="G403" s="185" t="s">
        <v>1407</v>
      </c>
      <c r="H403" s="186" t="s">
        <v>1195</v>
      </c>
      <c r="I403" s="186" t="s">
        <v>1196</v>
      </c>
    </row>
    <row r="404" spans="1:9" ht="15" customHeight="1" x14ac:dyDescent="0.2">
      <c r="A404" s="182" t="s">
        <v>21</v>
      </c>
      <c r="B404" s="183" t="s">
        <v>1197</v>
      </c>
      <c r="C404" s="187" t="s">
        <v>1198</v>
      </c>
      <c r="D404" s="184"/>
      <c r="E404" s="184" t="s">
        <v>229</v>
      </c>
      <c r="F404" s="185" t="s">
        <v>231</v>
      </c>
      <c r="G404" s="185" t="s">
        <v>1407</v>
      </c>
      <c r="H404" s="186" t="s">
        <v>1199</v>
      </c>
      <c r="I404" s="186" t="s">
        <v>1200</v>
      </c>
    </row>
    <row r="405" spans="1:9" ht="15" customHeight="1" x14ac:dyDescent="0.2">
      <c r="A405" s="182" t="s">
        <v>743</v>
      </c>
      <c r="B405" s="183" t="s">
        <v>1201</v>
      </c>
      <c r="C405" s="187" t="s">
        <v>1202</v>
      </c>
      <c r="D405" s="184" t="s">
        <v>774</v>
      </c>
      <c r="E405" s="184" t="s">
        <v>230</v>
      </c>
      <c r="F405" s="185" t="s">
        <v>3220</v>
      </c>
      <c r="G405" s="185" t="s">
        <v>1427</v>
      </c>
      <c r="H405" s="186" t="s">
        <v>1203</v>
      </c>
      <c r="I405" s="186" t="s">
        <v>1204</v>
      </c>
    </row>
    <row r="406" spans="1:9" ht="15" customHeight="1" x14ac:dyDescent="0.2">
      <c r="A406" s="182" t="s">
        <v>7</v>
      </c>
      <c r="B406" s="183" t="s">
        <v>928</v>
      </c>
      <c r="C406" s="184" t="s">
        <v>1207</v>
      </c>
      <c r="D406" s="184"/>
      <c r="E406" s="184" t="s">
        <v>229</v>
      </c>
      <c r="F406" s="185" t="s">
        <v>3220</v>
      </c>
      <c r="G406" s="185" t="s">
        <v>1407</v>
      </c>
      <c r="H406" s="186" t="s">
        <v>1208</v>
      </c>
      <c r="I406" s="186" t="s">
        <v>1209</v>
      </c>
    </row>
    <row r="407" spans="1:9" ht="15" customHeight="1" x14ac:dyDescent="0.2">
      <c r="A407" s="182" t="s">
        <v>744</v>
      </c>
      <c r="B407" s="183" t="s">
        <v>1211</v>
      </c>
      <c r="C407" s="187" t="s">
        <v>1212</v>
      </c>
      <c r="D407" s="184"/>
      <c r="E407" s="184" t="s">
        <v>229</v>
      </c>
      <c r="F407" s="185" t="s">
        <v>231</v>
      </c>
      <c r="G407" s="185" t="s">
        <v>1398</v>
      </c>
      <c r="H407" s="186" t="s">
        <v>1213</v>
      </c>
      <c r="I407" s="186" t="s">
        <v>1214</v>
      </c>
    </row>
    <row r="408" spans="1:9" ht="15" customHeight="1" x14ac:dyDescent="0.2">
      <c r="A408" s="182" t="s">
        <v>19</v>
      </c>
      <c r="B408" s="183" t="s">
        <v>1215</v>
      </c>
      <c r="C408" s="184" t="s">
        <v>1123</v>
      </c>
      <c r="D408" s="184"/>
      <c r="E408" s="184" t="s">
        <v>229</v>
      </c>
      <c r="F408" s="185" t="s">
        <v>231</v>
      </c>
      <c r="G408" s="185" t="s">
        <v>1425</v>
      </c>
      <c r="H408" s="186" t="s">
        <v>1216</v>
      </c>
      <c r="I408" s="186" t="s">
        <v>97</v>
      </c>
    </row>
    <row r="409" spans="1:9" ht="15" customHeight="1" x14ac:dyDescent="0.2">
      <c r="A409" s="182" t="s">
        <v>12</v>
      </c>
      <c r="B409" s="183" t="s">
        <v>1217</v>
      </c>
      <c r="C409" s="184" t="s">
        <v>1218</v>
      </c>
      <c r="D409" s="184" t="s">
        <v>774</v>
      </c>
      <c r="E409" s="184" t="s">
        <v>229</v>
      </c>
      <c r="F409" s="185" t="s">
        <v>231</v>
      </c>
      <c r="G409" s="185" t="s">
        <v>1427</v>
      </c>
      <c r="H409" s="186" t="s">
        <v>1219</v>
      </c>
      <c r="I409" s="186" t="s">
        <v>1220</v>
      </c>
    </row>
    <row r="410" spans="1:9" ht="15" customHeight="1" x14ac:dyDescent="0.2">
      <c r="A410" s="182" t="s">
        <v>745</v>
      </c>
      <c r="B410" s="183" t="s">
        <v>1221</v>
      </c>
      <c r="C410" s="184" t="s">
        <v>1222</v>
      </c>
      <c r="D410" s="184" t="s">
        <v>774</v>
      </c>
      <c r="E410" s="184" t="s">
        <v>229</v>
      </c>
      <c r="F410" s="185" t="s">
        <v>231</v>
      </c>
      <c r="G410" s="185" t="s">
        <v>1428</v>
      </c>
      <c r="H410" s="186" t="s">
        <v>1223</v>
      </c>
      <c r="I410" s="186" t="s">
        <v>1224</v>
      </c>
    </row>
    <row r="411" spans="1:9" ht="15" customHeight="1" x14ac:dyDescent="0.2">
      <c r="A411" s="182" t="s">
        <v>16</v>
      </c>
      <c r="B411" s="183" t="s">
        <v>1227</v>
      </c>
      <c r="C411" s="187" t="s">
        <v>1075</v>
      </c>
      <c r="D411" s="184"/>
      <c r="E411" s="184" t="s">
        <v>229</v>
      </c>
      <c r="F411" s="185" t="s">
        <v>231</v>
      </c>
      <c r="G411" s="185" t="s">
        <v>1422</v>
      </c>
      <c r="H411" s="186" t="s">
        <v>1228</v>
      </c>
      <c r="I411" s="186" t="s">
        <v>1229</v>
      </c>
    </row>
    <row r="412" spans="1:9" ht="15" customHeight="1" x14ac:dyDescent="0.2">
      <c r="A412" s="182" t="s">
        <v>746</v>
      </c>
      <c r="B412" s="183" t="s">
        <v>1231</v>
      </c>
      <c r="C412" s="187" t="s">
        <v>1232</v>
      </c>
      <c r="D412" s="184" t="s">
        <v>774</v>
      </c>
      <c r="E412" s="184" t="s">
        <v>229</v>
      </c>
      <c r="F412" s="185" t="s">
        <v>3220</v>
      </c>
      <c r="G412" s="185" t="s">
        <v>1416</v>
      </c>
      <c r="H412" s="186" t="s">
        <v>52</v>
      </c>
      <c r="I412" s="186" t="s">
        <v>81</v>
      </c>
    </row>
    <row r="413" spans="1:9" ht="15" customHeight="1" x14ac:dyDescent="0.2">
      <c r="A413" s="182" t="s">
        <v>4</v>
      </c>
      <c r="B413" s="183" t="s">
        <v>0</v>
      </c>
      <c r="C413" s="187" t="s">
        <v>1029</v>
      </c>
      <c r="D413" s="184" t="s">
        <v>774</v>
      </c>
      <c r="E413" s="184" t="s">
        <v>229</v>
      </c>
      <c r="F413" s="185" t="s">
        <v>231</v>
      </c>
      <c r="G413" s="185" t="s">
        <v>1421</v>
      </c>
      <c r="H413" s="186" t="s">
        <v>326</v>
      </c>
      <c r="I413" s="186" t="s">
        <v>799</v>
      </c>
    </row>
    <row r="414" spans="1:9" ht="15" customHeight="1" x14ac:dyDescent="0.2">
      <c r="A414" s="182" t="s">
        <v>15</v>
      </c>
      <c r="B414" s="183" t="s">
        <v>1233</v>
      </c>
      <c r="C414" s="184" t="s">
        <v>1234</v>
      </c>
      <c r="D414" s="184" t="s">
        <v>774</v>
      </c>
      <c r="E414" s="184" t="s">
        <v>229</v>
      </c>
      <c r="F414" s="185" t="s">
        <v>3165</v>
      </c>
      <c r="G414" s="185" t="s">
        <v>1407</v>
      </c>
      <c r="H414" s="186" t="s">
        <v>1235</v>
      </c>
      <c r="I414" s="186" t="s">
        <v>1236</v>
      </c>
    </row>
    <row r="415" spans="1:9" ht="15" customHeight="1" x14ac:dyDescent="0.2">
      <c r="A415" s="182" t="s">
        <v>20</v>
      </c>
      <c r="B415" s="183" t="s">
        <v>1237</v>
      </c>
      <c r="C415" s="184" t="s">
        <v>1238</v>
      </c>
      <c r="D415" s="184" t="s">
        <v>774</v>
      </c>
      <c r="E415" s="184" t="s">
        <v>229</v>
      </c>
      <c r="F415" s="185" t="s">
        <v>231</v>
      </c>
      <c r="G415" s="185" t="s">
        <v>1407</v>
      </c>
      <c r="H415" s="186" t="s">
        <v>1239</v>
      </c>
      <c r="I415" s="186" t="s">
        <v>1240</v>
      </c>
    </row>
    <row r="416" spans="1:9" ht="15" customHeight="1" x14ac:dyDescent="0.2">
      <c r="A416" s="182" t="s">
        <v>5</v>
      </c>
      <c r="B416" s="183" t="s">
        <v>1241</v>
      </c>
      <c r="C416" s="187" t="s">
        <v>1242</v>
      </c>
      <c r="D416" s="184"/>
      <c r="E416" s="184" t="s">
        <v>230</v>
      </c>
      <c r="F416" s="185" t="s">
        <v>231</v>
      </c>
      <c r="G416" s="185" t="s">
        <v>1410</v>
      </c>
      <c r="H416" s="186" t="s">
        <v>1243</v>
      </c>
      <c r="I416" s="186" t="s">
        <v>1244</v>
      </c>
    </row>
    <row r="417" spans="1:12" ht="15" customHeight="1" x14ac:dyDescent="0.2">
      <c r="A417" s="182" t="s">
        <v>747</v>
      </c>
      <c r="B417" s="183" t="s">
        <v>1245</v>
      </c>
      <c r="C417" s="187" t="s">
        <v>1246</v>
      </c>
      <c r="D417" s="184"/>
      <c r="E417" s="184" t="s">
        <v>229</v>
      </c>
      <c r="F417" s="185" t="s">
        <v>231</v>
      </c>
      <c r="G417" s="185" t="s">
        <v>1379</v>
      </c>
      <c r="H417" s="186" t="s">
        <v>44</v>
      </c>
      <c r="I417" s="186" t="s">
        <v>1247</v>
      </c>
    </row>
    <row r="418" spans="1:12" ht="15" customHeight="1" x14ac:dyDescent="0.2">
      <c r="A418" s="182" t="s">
        <v>748</v>
      </c>
      <c r="B418" s="183" t="s">
        <v>1248</v>
      </c>
      <c r="C418" s="187" t="s">
        <v>1249</v>
      </c>
      <c r="D418" s="184"/>
      <c r="E418" s="184" t="s">
        <v>229</v>
      </c>
      <c r="F418" s="185" t="s">
        <v>231</v>
      </c>
      <c r="G418" s="185" t="s">
        <v>1422</v>
      </c>
      <c r="H418" s="186" t="s">
        <v>85</v>
      </c>
      <c r="I418" s="186" t="s">
        <v>1250</v>
      </c>
    </row>
    <row r="419" spans="1:12" ht="15" customHeight="1" x14ac:dyDescent="0.2">
      <c r="A419" s="182" t="s">
        <v>9</v>
      </c>
      <c r="B419" s="183" t="s">
        <v>1251</v>
      </c>
      <c r="C419" s="187" t="s">
        <v>1252</v>
      </c>
      <c r="D419" s="184" t="s">
        <v>774</v>
      </c>
      <c r="E419" s="184" t="s">
        <v>229</v>
      </c>
      <c r="F419" s="185" t="s">
        <v>231</v>
      </c>
      <c r="G419" s="185" t="s">
        <v>1408</v>
      </c>
      <c r="H419" s="186" t="s">
        <v>1253</v>
      </c>
      <c r="I419" s="186" t="s">
        <v>1254</v>
      </c>
    </row>
    <row r="420" spans="1:12" ht="15" customHeight="1" x14ac:dyDescent="0.2">
      <c r="A420" s="182"/>
      <c r="B420" s="183"/>
      <c r="C420" s="187"/>
      <c r="D420" s="184"/>
      <c r="E420" s="184"/>
      <c r="F420" s="185"/>
      <c r="G420" s="185"/>
      <c r="H420" s="186"/>
      <c r="I420" s="186"/>
    </row>
    <row r="421" spans="1:12" ht="15" customHeight="1" x14ac:dyDescent="0.2">
      <c r="A421" s="193"/>
      <c r="B421" s="194"/>
      <c r="C421" s="193"/>
      <c r="D421" s="193"/>
      <c r="E421" s="193"/>
      <c r="F421" s="193"/>
      <c r="G421" s="193"/>
      <c r="H421" s="195"/>
      <c r="I421" s="195"/>
      <c r="J421" s="420"/>
      <c r="K421" s="420"/>
      <c r="L421" s="420"/>
    </row>
    <row r="422" spans="1:12" ht="15" customHeight="1" x14ac:dyDescent="0.2">
      <c r="A422" s="196"/>
      <c r="B422" s="197"/>
      <c r="C422" s="487" t="s">
        <v>3221</v>
      </c>
      <c r="D422" s="487"/>
      <c r="E422" s="487"/>
      <c r="F422" s="487"/>
      <c r="G422" s="487"/>
      <c r="H422" s="487"/>
      <c r="I422" s="197"/>
      <c r="J422" s="421">
        <f>COUNTIF(D390:D421,"x")</f>
        <v>15</v>
      </c>
      <c r="K422" s="421">
        <f>COUNTIF(E390:E420,"Khmer")</f>
        <v>4</v>
      </c>
      <c r="L422" s="422">
        <f>COUNTIFS(E390:E421,"Khmer",D390:D421,"x")</f>
        <v>3</v>
      </c>
    </row>
    <row r="425" spans="1:12" ht="24" customHeight="1" x14ac:dyDescent="0.2">
      <c r="A425" s="486" t="s">
        <v>3222</v>
      </c>
      <c r="B425" s="486"/>
      <c r="C425" s="486"/>
      <c r="D425" s="486"/>
      <c r="E425" s="486"/>
      <c r="F425" s="486"/>
      <c r="G425" s="486"/>
      <c r="H425" s="486"/>
      <c r="I425" s="486"/>
      <c r="J425" s="170"/>
      <c r="K425" s="170"/>
    </row>
    <row r="426" spans="1:12" s="175" customFormat="1" ht="25.5" customHeight="1" x14ac:dyDescent="0.2">
      <c r="A426" s="172" t="s">
        <v>766</v>
      </c>
      <c r="B426" s="172" t="s">
        <v>29</v>
      </c>
      <c r="C426" s="172" t="s">
        <v>30</v>
      </c>
      <c r="D426" s="172" t="s">
        <v>207</v>
      </c>
      <c r="E426" s="173" t="s">
        <v>769</v>
      </c>
      <c r="F426" s="172" t="s">
        <v>773</v>
      </c>
      <c r="G426" s="172" t="s">
        <v>805</v>
      </c>
      <c r="H426" s="172" t="s">
        <v>806</v>
      </c>
      <c r="I426" s="172" t="s">
        <v>807</v>
      </c>
      <c r="J426" s="174"/>
      <c r="K426" s="174"/>
    </row>
    <row r="427" spans="1:12" ht="15" customHeight="1" x14ac:dyDescent="0.2">
      <c r="A427" s="176" t="s">
        <v>710</v>
      </c>
      <c r="B427" s="177" t="s">
        <v>2357</v>
      </c>
      <c r="C427" s="178" t="s">
        <v>1255</v>
      </c>
      <c r="D427" s="179"/>
      <c r="E427" s="179" t="s">
        <v>229</v>
      </c>
      <c r="F427" s="180" t="s">
        <v>232</v>
      </c>
      <c r="G427" s="180" t="s">
        <v>1385</v>
      </c>
      <c r="H427" s="181" t="s">
        <v>332</v>
      </c>
      <c r="I427" s="181" t="s">
        <v>333</v>
      </c>
    </row>
    <row r="428" spans="1:12" ht="15" customHeight="1" x14ac:dyDescent="0.2">
      <c r="A428" s="182" t="s">
        <v>712</v>
      </c>
      <c r="B428" s="183" t="s">
        <v>2358</v>
      </c>
      <c r="C428" s="184" t="s">
        <v>1256</v>
      </c>
      <c r="D428" s="184" t="s">
        <v>774</v>
      </c>
      <c r="E428" s="184" t="s">
        <v>229</v>
      </c>
      <c r="F428" s="185" t="s">
        <v>232</v>
      </c>
      <c r="G428" s="185" t="s">
        <v>1420</v>
      </c>
      <c r="H428" s="186" t="s">
        <v>60</v>
      </c>
      <c r="I428" s="186" t="s">
        <v>1257</v>
      </c>
    </row>
    <row r="429" spans="1:12" ht="15" customHeight="1" x14ac:dyDescent="0.2">
      <c r="A429" s="182" t="s">
        <v>726</v>
      </c>
      <c r="B429" s="183" t="s">
        <v>2359</v>
      </c>
      <c r="C429" s="184" t="s">
        <v>1258</v>
      </c>
      <c r="D429" s="184" t="s">
        <v>774</v>
      </c>
      <c r="E429" s="184" t="s">
        <v>229</v>
      </c>
      <c r="F429" s="185" t="s">
        <v>232</v>
      </c>
      <c r="G429" s="185" t="s">
        <v>1368</v>
      </c>
      <c r="H429" s="186" t="s">
        <v>1259</v>
      </c>
      <c r="I429" s="186" t="s">
        <v>1260</v>
      </c>
    </row>
    <row r="430" spans="1:12" ht="15" customHeight="1" x14ac:dyDescent="0.2">
      <c r="A430" s="182" t="s">
        <v>728</v>
      </c>
      <c r="B430" s="183" t="s">
        <v>2360</v>
      </c>
      <c r="C430" s="184" t="s">
        <v>1261</v>
      </c>
      <c r="D430" s="184" t="s">
        <v>774</v>
      </c>
      <c r="E430" s="184" t="s">
        <v>230</v>
      </c>
      <c r="F430" s="185" t="s">
        <v>1099</v>
      </c>
      <c r="G430" s="185" t="s">
        <v>1992</v>
      </c>
      <c r="H430" s="186" t="s">
        <v>321</v>
      </c>
      <c r="I430" s="186" t="s">
        <v>1262</v>
      </c>
    </row>
    <row r="431" spans="1:12" ht="15" customHeight="1" x14ac:dyDescent="0.2">
      <c r="A431" s="182" t="s">
        <v>730</v>
      </c>
      <c r="B431" s="183" t="s">
        <v>2361</v>
      </c>
      <c r="C431" s="187" t="s">
        <v>1263</v>
      </c>
      <c r="D431" s="184"/>
      <c r="E431" s="184" t="s">
        <v>229</v>
      </c>
      <c r="F431" s="185" t="s">
        <v>232</v>
      </c>
      <c r="G431" s="185" t="s">
        <v>1425</v>
      </c>
      <c r="H431" s="186" t="s">
        <v>1265</v>
      </c>
      <c r="I431" s="186" t="s">
        <v>1266</v>
      </c>
    </row>
    <row r="432" spans="1:12" ht="15" customHeight="1" x14ac:dyDescent="0.2">
      <c r="A432" s="182" t="s">
        <v>732</v>
      </c>
      <c r="B432" s="183" t="s">
        <v>2362</v>
      </c>
      <c r="C432" s="187" t="s">
        <v>1267</v>
      </c>
      <c r="D432" s="184"/>
      <c r="E432" s="184" t="s">
        <v>229</v>
      </c>
      <c r="F432" s="185" t="s">
        <v>232</v>
      </c>
      <c r="G432" s="185" t="s">
        <v>1422</v>
      </c>
      <c r="H432" s="186" t="s">
        <v>1268</v>
      </c>
      <c r="I432" s="186" t="s">
        <v>184</v>
      </c>
    </row>
    <row r="433" spans="1:9" ht="15" customHeight="1" x14ac:dyDescent="0.2">
      <c r="A433" s="182" t="s">
        <v>734</v>
      </c>
      <c r="B433" s="183" t="s">
        <v>2363</v>
      </c>
      <c r="C433" s="187" t="s">
        <v>1269</v>
      </c>
      <c r="D433" s="184" t="s">
        <v>774</v>
      </c>
      <c r="E433" s="184" t="s">
        <v>230</v>
      </c>
      <c r="F433" s="185" t="s">
        <v>1099</v>
      </c>
      <c r="G433" s="185" t="s">
        <v>1423</v>
      </c>
      <c r="H433" s="186" t="s">
        <v>1270</v>
      </c>
      <c r="I433" s="186" t="s">
        <v>1271</v>
      </c>
    </row>
    <row r="434" spans="1:9" ht="15" customHeight="1" x14ac:dyDescent="0.2">
      <c r="A434" s="182" t="s">
        <v>735</v>
      </c>
      <c r="B434" s="183" t="s">
        <v>1272</v>
      </c>
      <c r="C434" s="184" t="s">
        <v>1273</v>
      </c>
      <c r="D434" s="184" t="s">
        <v>774</v>
      </c>
      <c r="E434" s="184" t="s">
        <v>229</v>
      </c>
      <c r="F434" s="185" t="s">
        <v>1274</v>
      </c>
      <c r="G434" s="185" t="s">
        <v>1412</v>
      </c>
      <c r="H434" s="186" t="s">
        <v>1275</v>
      </c>
      <c r="I434" s="186" t="s">
        <v>1276</v>
      </c>
    </row>
    <row r="435" spans="1:9" ht="15" customHeight="1" x14ac:dyDescent="0.2">
      <c r="A435" s="182" t="s">
        <v>737</v>
      </c>
      <c r="B435" s="183" t="s">
        <v>1772</v>
      </c>
      <c r="C435" s="187" t="s">
        <v>1773</v>
      </c>
      <c r="D435" s="184" t="s">
        <v>774</v>
      </c>
      <c r="E435" s="184" t="s">
        <v>230</v>
      </c>
      <c r="F435" s="185" t="s">
        <v>235</v>
      </c>
      <c r="G435" s="185" t="s">
        <v>3166</v>
      </c>
      <c r="H435" s="186" t="s">
        <v>1969</v>
      </c>
      <c r="I435" s="188" t="s">
        <v>1970</v>
      </c>
    </row>
    <row r="436" spans="1:9" ht="15" customHeight="1" x14ac:dyDescent="0.2">
      <c r="A436" s="182" t="s">
        <v>2</v>
      </c>
      <c r="B436" s="183" t="s">
        <v>2364</v>
      </c>
      <c r="C436" s="187" t="s">
        <v>1181</v>
      </c>
      <c r="D436" s="184" t="s">
        <v>774</v>
      </c>
      <c r="E436" s="184" t="s">
        <v>229</v>
      </c>
      <c r="F436" s="185" t="s">
        <v>232</v>
      </c>
      <c r="G436" s="185" t="s">
        <v>1424</v>
      </c>
      <c r="H436" s="186" t="s">
        <v>785</v>
      </c>
      <c r="I436" s="186" t="s">
        <v>150</v>
      </c>
    </row>
    <row r="437" spans="1:9" ht="15" customHeight="1" x14ac:dyDescent="0.2">
      <c r="A437" s="182" t="s">
        <v>3</v>
      </c>
      <c r="B437" s="183" t="s">
        <v>2365</v>
      </c>
      <c r="C437" s="184" t="s">
        <v>1277</v>
      </c>
      <c r="D437" s="184"/>
      <c r="E437" s="184" t="s">
        <v>230</v>
      </c>
      <c r="F437" s="185" t="s">
        <v>3167</v>
      </c>
      <c r="G437" s="185" t="s">
        <v>1371</v>
      </c>
      <c r="H437" s="186" t="s">
        <v>1279</v>
      </c>
      <c r="I437" s="186" t="s">
        <v>1280</v>
      </c>
    </row>
    <row r="438" spans="1:9" ht="15" customHeight="1" x14ac:dyDescent="0.2">
      <c r="A438" s="182" t="s">
        <v>11</v>
      </c>
      <c r="B438" s="183" t="s">
        <v>1281</v>
      </c>
      <c r="C438" s="184" t="s">
        <v>1282</v>
      </c>
      <c r="D438" s="184"/>
      <c r="E438" s="184" t="s">
        <v>229</v>
      </c>
      <c r="F438" s="185" t="s">
        <v>231</v>
      </c>
      <c r="G438" s="185" t="s">
        <v>1373</v>
      </c>
      <c r="H438" s="186" t="s">
        <v>1283</v>
      </c>
      <c r="I438" s="186" t="s">
        <v>1284</v>
      </c>
    </row>
    <row r="439" spans="1:9" ht="15" customHeight="1" x14ac:dyDescent="0.2">
      <c r="A439" s="182" t="s">
        <v>24</v>
      </c>
      <c r="B439" s="183" t="s">
        <v>585</v>
      </c>
      <c r="C439" s="184" t="s">
        <v>1287</v>
      </c>
      <c r="D439" s="184"/>
      <c r="E439" s="184" t="s">
        <v>229</v>
      </c>
      <c r="F439" s="185" t="s">
        <v>232</v>
      </c>
      <c r="G439" s="185" t="s">
        <v>1996</v>
      </c>
      <c r="H439" s="188" t="s">
        <v>1288</v>
      </c>
      <c r="I439" s="186" t="s">
        <v>1289</v>
      </c>
    </row>
    <row r="440" spans="1:9" ht="15" customHeight="1" x14ac:dyDescent="0.2">
      <c r="A440" s="182" t="s">
        <v>17</v>
      </c>
      <c r="B440" s="183" t="s">
        <v>2366</v>
      </c>
      <c r="C440" s="184" t="s">
        <v>1290</v>
      </c>
      <c r="D440" s="184"/>
      <c r="E440" s="184" t="s">
        <v>229</v>
      </c>
      <c r="F440" s="185" t="s">
        <v>232</v>
      </c>
      <c r="G440" s="185" t="s">
        <v>1385</v>
      </c>
      <c r="H440" s="186" t="s">
        <v>1291</v>
      </c>
      <c r="I440" s="186" t="s">
        <v>1292</v>
      </c>
    </row>
    <row r="441" spans="1:9" ht="15" customHeight="1" x14ac:dyDescent="0.2">
      <c r="A441" s="182" t="s">
        <v>21</v>
      </c>
      <c r="B441" s="183" t="s">
        <v>2368</v>
      </c>
      <c r="C441" s="187" t="s">
        <v>1293</v>
      </c>
      <c r="D441" s="184" t="s">
        <v>774</v>
      </c>
      <c r="E441" s="184" t="s">
        <v>229</v>
      </c>
      <c r="F441" s="185" t="s">
        <v>232</v>
      </c>
      <c r="G441" s="185" t="s">
        <v>2105</v>
      </c>
      <c r="H441" s="186" t="s">
        <v>1294</v>
      </c>
      <c r="I441" s="186" t="s">
        <v>1295</v>
      </c>
    </row>
    <row r="442" spans="1:9" ht="15" customHeight="1" x14ac:dyDescent="0.2">
      <c r="A442" s="182" t="s">
        <v>743</v>
      </c>
      <c r="B442" s="183" t="s">
        <v>2369</v>
      </c>
      <c r="C442" s="187" t="s">
        <v>1296</v>
      </c>
      <c r="D442" s="184"/>
      <c r="E442" s="184" t="s">
        <v>229</v>
      </c>
      <c r="F442" s="185" t="s">
        <v>232</v>
      </c>
      <c r="G442" s="185" t="s">
        <v>1368</v>
      </c>
      <c r="H442" s="186" t="s">
        <v>1297</v>
      </c>
      <c r="I442" s="186" t="s">
        <v>1298</v>
      </c>
    </row>
    <row r="443" spans="1:9" ht="15" customHeight="1" x14ac:dyDescent="0.2">
      <c r="A443" s="182" t="s">
        <v>7</v>
      </c>
      <c r="B443" s="183" t="s">
        <v>2370</v>
      </c>
      <c r="C443" s="184" t="s">
        <v>1299</v>
      </c>
      <c r="D443" s="184" t="s">
        <v>774</v>
      </c>
      <c r="E443" s="184" t="s">
        <v>229</v>
      </c>
      <c r="F443" s="185" t="s">
        <v>232</v>
      </c>
      <c r="G443" s="185" t="s">
        <v>2108</v>
      </c>
      <c r="H443" s="186" t="s">
        <v>788</v>
      </c>
      <c r="I443" s="186" t="s">
        <v>385</v>
      </c>
    </row>
    <row r="444" spans="1:9" ht="15" customHeight="1" x14ac:dyDescent="0.2">
      <c r="A444" s="182" t="s">
        <v>744</v>
      </c>
      <c r="B444" s="183" t="s">
        <v>2371</v>
      </c>
      <c r="C444" s="187" t="s">
        <v>1300</v>
      </c>
      <c r="D444" s="184" t="s">
        <v>774</v>
      </c>
      <c r="E444" s="184" t="s">
        <v>229</v>
      </c>
      <c r="F444" s="185" t="s">
        <v>232</v>
      </c>
      <c r="G444" s="185" t="s">
        <v>2109</v>
      </c>
      <c r="H444" s="186" t="s">
        <v>1301</v>
      </c>
      <c r="I444" s="186" t="s">
        <v>287</v>
      </c>
    </row>
    <row r="445" spans="1:9" ht="15" customHeight="1" x14ac:dyDescent="0.2">
      <c r="A445" s="182" t="s">
        <v>19</v>
      </c>
      <c r="B445" s="183" t="s">
        <v>2372</v>
      </c>
      <c r="C445" s="184" t="s">
        <v>1302</v>
      </c>
      <c r="D445" s="184"/>
      <c r="E445" s="184" t="s">
        <v>229</v>
      </c>
      <c r="F445" s="185" t="s">
        <v>232</v>
      </c>
      <c r="G445" s="185" t="s">
        <v>3169</v>
      </c>
      <c r="H445" s="186" t="s">
        <v>1303</v>
      </c>
      <c r="I445" s="186" t="s">
        <v>1304</v>
      </c>
    </row>
    <row r="446" spans="1:9" ht="15" customHeight="1" x14ac:dyDescent="0.2">
      <c r="A446" s="182" t="s">
        <v>12</v>
      </c>
      <c r="B446" s="183" t="s">
        <v>1774</v>
      </c>
      <c r="C446" s="184" t="s">
        <v>1775</v>
      </c>
      <c r="D446" s="184" t="s">
        <v>774</v>
      </c>
      <c r="E446" s="184" t="s">
        <v>230</v>
      </c>
      <c r="F446" s="185" t="s">
        <v>231</v>
      </c>
      <c r="G446" s="185" t="s">
        <v>1426</v>
      </c>
      <c r="H446" s="186"/>
      <c r="I446" s="186" t="s">
        <v>1971</v>
      </c>
    </row>
    <row r="447" spans="1:9" ht="15" customHeight="1" x14ac:dyDescent="0.2">
      <c r="A447" s="182" t="s">
        <v>745</v>
      </c>
      <c r="B447" s="183" t="s">
        <v>1776</v>
      </c>
      <c r="C447" s="184" t="s">
        <v>1777</v>
      </c>
      <c r="D447" s="184"/>
      <c r="E447" s="184" t="s">
        <v>229</v>
      </c>
      <c r="F447" s="185" t="s">
        <v>231</v>
      </c>
      <c r="G447" s="185" t="s">
        <v>2112</v>
      </c>
      <c r="H447" s="186" t="s">
        <v>1235</v>
      </c>
      <c r="I447" s="186" t="s">
        <v>1972</v>
      </c>
    </row>
    <row r="448" spans="1:9" ht="15" customHeight="1" x14ac:dyDescent="0.2">
      <c r="A448" s="182" t="s">
        <v>16</v>
      </c>
      <c r="B448" s="183" t="s">
        <v>294</v>
      </c>
      <c r="C448" s="187" t="s">
        <v>1305</v>
      </c>
      <c r="D448" s="184"/>
      <c r="E448" s="184" t="s">
        <v>229</v>
      </c>
      <c r="F448" s="185" t="s">
        <v>1099</v>
      </c>
      <c r="G448" s="185" t="s">
        <v>3170</v>
      </c>
      <c r="H448" s="186" t="s">
        <v>332</v>
      </c>
      <c r="I448" s="186" t="s">
        <v>1306</v>
      </c>
    </row>
    <row r="449" spans="1:12" ht="15" customHeight="1" x14ac:dyDescent="0.2">
      <c r="A449" s="182" t="s">
        <v>746</v>
      </c>
      <c r="B449" s="183" t="s">
        <v>2373</v>
      </c>
      <c r="C449" s="187" t="s">
        <v>1307</v>
      </c>
      <c r="D449" s="184"/>
      <c r="E449" s="184" t="s">
        <v>229</v>
      </c>
      <c r="F449" s="185" t="s">
        <v>232</v>
      </c>
      <c r="G449" s="185" t="s">
        <v>3172</v>
      </c>
      <c r="H449" s="186" t="s">
        <v>1309</v>
      </c>
      <c r="I449" s="186" t="s">
        <v>1310</v>
      </c>
    </row>
    <row r="450" spans="1:12" ht="15" customHeight="1" x14ac:dyDescent="0.2">
      <c r="A450" s="182" t="s">
        <v>4</v>
      </c>
      <c r="B450" s="183" t="s">
        <v>2374</v>
      </c>
      <c r="C450" s="187" t="s">
        <v>1311</v>
      </c>
      <c r="D450" s="184" t="s">
        <v>774</v>
      </c>
      <c r="E450" s="184" t="s">
        <v>229</v>
      </c>
      <c r="F450" s="185" t="s">
        <v>232</v>
      </c>
      <c r="G450" s="185" t="s">
        <v>2115</v>
      </c>
      <c r="H450" s="186" t="s">
        <v>622</v>
      </c>
      <c r="I450" s="186" t="s">
        <v>1312</v>
      </c>
    </row>
    <row r="451" spans="1:12" ht="15" customHeight="1" x14ac:dyDescent="0.2">
      <c r="A451" s="182" t="s">
        <v>15</v>
      </c>
      <c r="B451" s="183" t="s">
        <v>2375</v>
      </c>
      <c r="C451" s="184" t="s">
        <v>1313</v>
      </c>
      <c r="D451" s="184"/>
      <c r="E451" s="184" t="s">
        <v>229</v>
      </c>
      <c r="F451" s="185" t="s">
        <v>232</v>
      </c>
      <c r="G451" s="185" t="s">
        <v>1382</v>
      </c>
      <c r="H451" s="186" t="s">
        <v>1314</v>
      </c>
      <c r="I451" s="186" t="s">
        <v>1315</v>
      </c>
    </row>
    <row r="452" spans="1:12" ht="15" customHeight="1" x14ac:dyDescent="0.2">
      <c r="A452" s="182" t="s">
        <v>20</v>
      </c>
      <c r="B452" s="183" t="s">
        <v>1053</v>
      </c>
      <c r="C452" s="184" t="s">
        <v>1261</v>
      </c>
      <c r="D452" s="184" t="s">
        <v>774</v>
      </c>
      <c r="E452" s="184" t="s">
        <v>229</v>
      </c>
      <c r="F452" s="185" t="s">
        <v>232</v>
      </c>
      <c r="G452" s="185" t="s">
        <v>3173</v>
      </c>
      <c r="H452" s="186" t="s">
        <v>1319</v>
      </c>
      <c r="I452" s="186" t="s">
        <v>1320</v>
      </c>
    </row>
    <row r="453" spans="1:12" ht="15" customHeight="1" x14ac:dyDescent="0.2">
      <c r="A453" s="182" t="s">
        <v>5</v>
      </c>
      <c r="B453" s="183" t="s">
        <v>2376</v>
      </c>
      <c r="C453" s="187" t="s">
        <v>1321</v>
      </c>
      <c r="D453" s="184"/>
      <c r="E453" s="184" t="s">
        <v>229</v>
      </c>
      <c r="F453" s="185" t="s">
        <v>1076</v>
      </c>
      <c r="G453" s="185" t="s">
        <v>3173</v>
      </c>
      <c r="H453" s="186" t="s">
        <v>1322</v>
      </c>
      <c r="I453" s="186" t="s">
        <v>238</v>
      </c>
    </row>
    <row r="454" spans="1:12" ht="15" customHeight="1" x14ac:dyDescent="0.2">
      <c r="A454" s="182" t="s">
        <v>747</v>
      </c>
      <c r="B454" s="183" t="s">
        <v>1584</v>
      </c>
      <c r="C454" s="187" t="s">
        <v>1323</v>
      </c>
      <c r="D454" s="184"/>
      <c r="E454" s="184" t="s">
        <v>230</v>
      </c>
      <c r="F454" s="185" t="s">
        <v>232</v>
      </c>
      <c r="G454" s="185" t="s">
        <v>3174</v>
      </c>
      <c r="H454" s="186" t="s">
        <v>1324</v>
      </c>
      <c r="I454" s="186" t="s">
        <v>876</v>
      </c>
    </row>
    <row r="455" spans="1:12" ht="15" customHeight="1" x14ac:dyDescent="0.2">
      <c r="A455" s="182" t="s">
        <v>748</v>
      </c>
      <c r="B455" s="183" t="s">
        <v>2378</v>
      </c>
      <c r="C455" s="187" t="s">
        <v>1326</v>
      </c>
      <c r="D455" s="184"/>
      <c r="E455" s="184" t="s">
        <v>229</v>
      </c>
      <c r="F455" s="185" t="s">
        <v>232</v>
      </c>
      <c r="G455" s="185" t="s">
        <v>2154</v>
      </c>
      <c r="H455" s="186" t="s">
        <v>138</v>
      </c>
      <c r="I455" s="186" t="s">
        <v>139</v>
      </c>
    </row>
    <row r="456" spans="1:12" ht="15" customHeight="1" x14ac:dyDescent="0.2">
      <c r="A456" s="182" t="s">
        <v>9</v>
      </c>
      <c r="B456" s="183" t="s">
        <v>2379</v>
      </c>
      <c r="C456" s="187" t="s">
        <v>1327</v>
      </c>
      <c r="D456" s="184" t="s">
        <v>774</v>
      </c>
      <c r="E456" s="184" t="s">
        <v>229</v>
      </c>
      <c r="F456" s="185" t="s">
        <v>232</v>
      </c>
      <c r="G456" s="185" t="s">
        <v>1386</v>
      </c>
      <c r="H456" s="186" t="s">
        <v>1328</v>
      </c>
      <c r="I456" s="186" t="s">
        <v>3175</v>
      </c>
    </row>
    <row r="457" spans="1:12" ht="15" customHeight="1" x14ac:dyDescent="0.2">
      <c r="A457" s="182"/>
      <c r="B457" s="183"/>
      <c r="C457" s="187"/>
      <c r="D457" s="184"/>
      <c r="E457" s="184"/>
      <c r="F457" s="185"/>
      <c r="G457" s="185"/>
      <c r="H457" s="186"/>
      <c r="I457" s="186"/>
    </row>
    <row r="458" spans="1:12" ht="15" customHeight="1" x14ac:dyDescent="0.2">
      <c r="A458" s="193"/>
      <c r="B458" s="194"/>
      <c r="C458" s="193"/>
      <c r="D458" s="193"/>
      <c r="E458" s="193"/>
      <c r="F458" s="193"/>
      <c r="G458" s="193"/>
      <c r="H458" s="195"/>
      <c r="I458" s="195"/>
      <c r="J458" s="420"/>
      <c r="K458" s="420"/>
      <c r="L458" s="420"/>
    </row>
    <row r="459" spans="1:12" ht="15" customHeight="1" x14ac:dyDescent="0.2">
      <c r="A459" s="196"/>
      <c r="B459" s="197"/>
      <c r="C459" s="487" t="s">
        <v>3225</v>
      </c>
      <c r="D459" s="487"/>
      <c r="E459" s="487"/>
      <c r="F459" s="487"/>
      <c r="G459" s="487"/>
      <c r="H459" s="487"/>
      <c r="I459" s="197"/>
      <c r="J459" s="421">
        <f>COUNTIF(D427:D458,"x")</f>
        <v>14</v>
      </c>
      <c r="K459" s="421">
        <f>COUNTIF(E427:E457,"Khmer")</f>
        <v>6</v>
      </c>
      <c r="L459" s="422">
        <f>COUNTIFS(E427:E458,"Khmer",D427:D458,"x")</f>
        <v>4</v>
      </c>
    </row>
    <row r="462" spans="1:12" ht="24" customHeight="1" x14ac:dyDescent="0.2">
      <c r="A462" s="486" t="s">
        <v>3224</v>
      </c>
      <c r="B462" s="486"/>
      <c r="C462" s="486"/>
      <c r="D462" s="486"/>
      <c r="E462" s="486"/>
      <c r="F462" s="486"/>
      <c r="G462" s="486"/>
      <c r="H462" s="486"/>
      <c r="I462" s="486"/>
      <c r="J462" s="170"/>
      <c r="K462" s="170"/>
    </row>
    <row r="463" spans="1:12" s="175" customFormat="1" ht="25.5" customHeight="1" x14ac:dyDescent="0.2">
      <c r="A463" s="172" t="s">
        <v>766</v>
      </c>
      <c r="B463" s="172" t="s">
        <v>29</v>
      </c>
      <c r="C463" s="172" t="s">
        <v>30</v>
      </c>
      <c r="D463" s="172" t="s">
        <v>207</v>
      </c>
      <c r="E463" s="173" t="s">
        <v>769</v>
      </c>
      <c r="F463" s="172" t="s">
        <v>773</v>
      </c>
      <c r="G463" s="172" t="s">
        <v>805</v>
      </c>
      <c r="H463" s="172" t="s">
        <v>806</v>
      </c>
      <c r="I463" s="172" t="s">
        <v>807</v>
      </c>
      <c r="J463" s="174"/>
      <c r="K463" s="174"/>
    </row>
    <row r="464" spans="1:12" ht="15" customHeight="1" x14ac:dyDescent="0.2">
      <c r="A464" s="176" t="s">
        <v>710</v>
      </c>
      <c r="B464" s="177" t="s">
        <v>414</v>
      </c>
      <c r="C464" s="178" t="s">
        <v>415</v>
      </c>
      <c r="D464" s="179"/>
      <c r="E464" s="179" t="s">
        <v>229</v>
      </c>
      <c r="F464" s="180" t="s">
        <v>236</v>
      </c>
      <c r="G464" s="180" t="s">
        <v>1392</v>
      </c>
      <c r="H464" s="181" t="s">
        <v>416</v>
      </c>
      <c r="I464" s="181" t="s">
        <v>463</v>
      </c>
    </row>
    <row r="465" spans="1:9" ht="15" customHeight="1" x14ac:dyDescent="0.2">
      <c r="A465" s="182" t="s">
        <v>712</v>
      </c>
      <c r="B465" s="183" t="s">
        <v>418</v>
      </c>
      <c r="C465" s="184" t="s">
        <v>419</v>
      </c>
      <c r="D465" s="184"/>
      <c r="E465" s="184" t="s">
        <v>229</v>
      </c>
      <c r="F465" s="185" t="s">
        <v>231</v>
      </c>
      <c r="G465" s="185" t="s">
        <v>1394</v>
      </c>
      <c r="H465" s="186" t="s">
        <v>420</v>
      </c>
      <c r="I465" s="186" t="s">
        <v>421</v>
      </c>
    </row>
    <row r="466" spans="1:9" ht="15" customHeight="1" x14ac:dyDescent="0.2">
      <c r="A466" s="182" t="s">
        <v>726</v>
      </c>
      <c r="B466" s="183" t="s">
        <v>422</v>
      </c>
      <c r="C466" s="184" t="s">
        <v>423</v>
      </c>
      <c r="D466" s="184" t="s">
        <v>774</v>
      </c>
      <c r="E466" s="184" t="s">
        <v>229</v>
      </c>
      <c r="F466" s="185" t="s">
        <v>231</v>
      </c>
      <c r="G466" s="185" t="s">
        <v>2125</v>
      </c>
      <c r="H466" s="186" t="s">
        <v>59</v>
      </c>
      <c r="I466" s="186" t="s">
        <v>282</v>
      </c>
    </row>
    <row r="467" spans="1:9" ht="15" customHeight="1" x14ac:dyDescent="0.2">
      <c r="A467" s="182" t="s">
        <v>728</v>
      </c>
      <c r="B467" s="183" t="s">
        <v>3176</v>
      </c>
      <c r="C467" s="184" t="s">
        <v>3177</v>
      </c>
      <c r="D467" s="184" t="s">
        <v>774</v>
      </c>
      <c r="E467" s="184" t="s">
        <v>229</v>
      </c>
      <c r="F467" s="185" t="s">
        <v>231</v>
      </c>
      <c r="G467" s="185" t="s">
        <v>1397</v>
      </c>
      <c r="H467" s="186" t="s">
        <v>3179</v>
      </c>
      <c r="I467" s="186" t="s">
        <v>3180</v>
      </c>
    </row>
    <row r="468" spans="1:9" ht="15" customHeight="1" x14ac:dyDescent="0.2">
      <c r="A468" s="182" t="s">
        <v>730</v>
      </c>
      <c r="B468" s="183" t="s">
        <v>502</v>
      </c>
      <c r="C468" s="187" t="s">
        <v>503</v>
      </c>
      <c r="D468" s="184"/>
      <c r="E468" s="184" t="s">
        <v>229</v>
      </c>
      <c r="F468" s="185" t="s">
        <v>235</v>
      </c>
      <c r="G468" s="185" t="s">
        <v>1392</v>
      </c>
      <c r="H468" s="186" t="s">
        <v>814</v>
      </c>
      <c r="I468" s="186" t="s">
        <v>848</v>
      </c>
    </row>
    <row r="469" spans="1:9" ht="15" customHeight="1" x14ac:dyDescent="0.2">
      <c r="A469" s="182" t="s">
        <v>732</v>
      </c>
      <c r="B469" s="183" t="s">
        <v>504</v>
      </c>
      <c r="C469" s="187" t="s">
        <v>505</v>
      </c>
      <c r="D469" s="184" t="s">
        <v>774</v>
      </c>
      <c r="E469" s="184" t="s">
        <v>229</v>
      </c>
      <c r="F469" s="185" t="s">
        <v>231</v>
      </c>
      <c r="G469" s="185" t="s">
        <v>1392</v>
      </c>
      <c r="H469" s="186" t="s">
        <v>57</v>
      </c>
      <c r="I469" s="186" t="s">
        <v>849</v>
      </c>
    </row>
    <row r="470" spans="1:9" ht="15" customHeight="1" x14ac:dyDescent="0.2">
      <c r="A470" s="182" t="s">
        <v>734</v>
      </c>
      <c r="B470" s="183" t="s">
        <v>506</v>
      </c>
      <c r="C470" s="187" t="s">
        <v>507</v>
      </c>
      <c r="D470" s="184" t="s">
        <v>774</v>
      </c>
      <c r="E470" s="184" t="s">
        <v>229</v>
      </c>
      <c r="F470" s="185" t="s">
        <v>231</v>
      </c>
      <c r="G470" s="185" t="s">
        <v>1404</v>
      </c>
      <c r="H470" s="186" t="s">
        <v>51</v>
      </c>
      <c r="I470" s="186" t="s">
        <v>850</v>
      </c>
    </row>
    <row r="471" spans="1:9" ht="15" customHeight="1" x14ac:dyDescent="0.2">
      <c r="A471" s="182" t="s">
        <v>735</v>
      </c>
      <c r="B471" s="183" t="s">
        <v>508</v>
      </c>
      <c r="C471" s="184" t="s">
        <v>509</v>
      </c>
      <c r="D471" s="184"/>
      <c r="E471" s="184" t="s">
        <v>229</v>
      </c>
      <c r="F471" s="185" t="s">
        <v>231</v>
      </c>
      <c r="G471" s="185" t="s">
        <v>1399</v>
      </c>
      <c r="H471" s="186" t="s">
        <v>815</v>
      </c>
      <c r="I471" s="186" t="s">
        <v>851</v>
      </c>
    </row>
    <row r="472" spans="1:9" ht="15" customHeight="1" x14ac:dyDescent="0.2">
      <c r="A472" s="182" t="s">
        <v>737</v>
      </c>
      <c r="B472" s="183" t="s">
        <v>510</v>
      </c>
      <c r="C472" s="187" t="s">
        <v>511</v>
      </c>
      <c r="D472" s="184" t="s">
        <v>774</v>
      </c>
      <c r="E472" s="184" t="s">
        <v>229</v>
      </c>
      <c r="F472" s="185" t="s">
        <v>231</v>
      </c>
      <c r="G472" s="185" t="s">
        <v>2133</v>
      </c>
      <c r="H472" s="186" t="s">
        <v>295</v>
      </c>
      <c r="I472" s="188" t="s">
        <v>296</v>
      </c>
    </row>
    <row r="473" spans="1:9" ht="15" customHeight="1" x14ac:dyDescent="0.2">
      <c r="A473" s="182" t="s">
        <v>2</v>
      </c>
      <c r="B473" s="183" t="s">
        <v>429</v>
      </c>
      <c r="C473" s="187" t="s">
        <v>430</v>
      </c>
      <c r="D473" s="184"/>
      <c r="E473" s="184" t="s">
        <v>229</v>
      </c>
      <c r="F473" s="185" t="s">
        <v>231</v>
      </c>
      <c r="G473" s="185" t="s">
        <v>1397</v>
      </c>
      <c r="H473" s="186" t="s">
        <v>431</v>
      </c>
      <c r="I473" s="186" t="s">
        <v>432</v>
      </c>
    </row>
    <row r="474" spans="1:9" ht="15" customHeight="1" x14ac:dyDescent="0.2">
      <c r="A474" s="182" t="s">
        <v>3</v>
      </c>
      <c r="B474" s="183" t="s">
        <v>433</v>
      </c>
      <c r="C474" s="184" t="s">
        <v>434</v>
      </c>
      <c r="D474" s="184" t="s">
        <v>774</v>
      </c>
      <c r="E474" s="184" t="s">
        <v>229</v>
      </c>
      <c r="F474" s="185" t="s">
        <v>231</v>
      </c>
      <c r="G474" s="185" t="s">
        <v>1414</v>
      </c>
      <c r="H474" s="186" t="s">
        <v>435</v>
      </c>
      <c r="I474" s="186" t="s">
        <v>471</v>
      </c>
    </row>
    <row r="475" spans="1:9" ht="15" customHeight="1" x14ac:dyDescent="0.2">
      <c r="A475" s="182" t="s">
        <v>11</v>
      </c>
      <c r="B475" s="183" t="s">
        <v>3181</v>
      </c>
      <c r="C475" s="184" t="s">
        <v>514</v>
      </c>
      <c r="D475" s="184"/>
      <c r="E475" s="184" t="s">
        <v>229</v>
      </c>
      <c r="F475" s="185" t="s">
        <v>231</v>
      </c>
      <c r="G475" s="185" t="s">
        <v>1394</v>
      </c>
      <c r="H475" s="186" t="s">
        <v>816</v>
      </c>
      <c r="I475" s="186" t="s">
        <v>852</v>
      </c>
    </row>
    <row r="476" spans="1:9" ht="15" customHeight="1" x14ac:dyDescent="0.2">
      <c r="A476" s="182" t="s">
        <v>24</v>
      </c>
      <c r="B476" s="183" t="s">
        <v>472</v>
      </c>
      <c r="C476" s="184" t="s">
        <v>473</v>
      </c>
      <c r="D476" s="184" t="s">
        <v>774</v>
      </c>
      <c r="E476" s="184" t="s">
        <v>229</v>
      </c>
      <c r="F476" s="185" t="s">
        <v>231</v>
      </c>
      <c r="G476" s="185" t="s">
        <v>2135</v>
      </c>
      <c r="H476" s="188" t="s">
        <v>54</v>
      </c>
      <c r="I476" s="186" t="s">
        <v>310</v>
      </c>
    </row>
    <row r="477" spans="1:9" ht="15" customHeight="1" x14ac:dyDescent="0.2">
      <c r="A477" s="182" t="s">
        <v>17</v>
      </c>
      <c r="B477" s="183" t="s">
        <v>474</v>
      </c>
      <c r="C477" s="184" t="s">
        <v>475</v>
      </c>
      <c r="D477" s="184"/>
      <c r="E477" s="184" t="s">
        <v>229</v>
      </c>
      <c r="F477" s="185" t="s">
        <v>236</v>
      </c>
      <c r="G477" s="185" t="s">
        <v>1999</v>
      </c>
      <c r="H477" s="186" t="s">
        <v>476</v>
      </c>
      <c r="I477" s="186" t="s">
        <v>190</v>
      </c>
    </row>
    <row r="478" spans="1:9" ht="15" customHeight="1" x14ac:dyDescent="0.2">
      <c r="A478" s="182" t="s">
        <v>21</v>
      </c>
      <c r="B478" s="183" t="s">
        <v>167</v>
      </c>
      <c r="C478" s="187" t="s">
        <v>477</v>
      </c>
      <c r="D478" s="184"/>
      <c r="E478" s="184" t="s">
        <v>229</v>
      </c>
      <c r="F478" s="185" t="s">
        <v>231</v>
      </c>
      <c r="G478" s="185" t="s">
        <v>2150</v>
      </c>
      <c r="H478" s="186" t="s">
        <v>273</v>
      </c>
      <c r="I478" s="186" t="s">
        <v>797</v>
      </c>
    </row>
    <row r="479" spans="1:9" ht="15" customHeight="1" x14ac:dyDescent="0.2">
      <c r="A479" s="182" t="s">
        <v>743</v>
      </c>
      <c r="B479" s="183" t="s">
        <v>820</v>
      </c>
      <c r="C479" s="187" t="s">
        <v>516</v>
      </c>
      <c r="D479" s="184"/>
      <c r="E479" s="184" t="s">
        <v>229</v>
      </c>
      <c r="F479" s="185" t="s">
        <v>231</v>
      </c>
      <c r="G479" s="185" t="s">
        <v>1392</v>
      </c>
      <c r="H479" s="186" t="s">
        <v>781</v>
      </c>
      <c r="I479" s="186" t="s">
        <v>853</v>
      </c>
    </row>
    <row r="480" spans="1:9" ht="15" customHeight="1" x14ac:dyDescent="0.2">
      <c r="A480" s="182" t="s">
        <v>7</v>
      </c>
      <c r="B480" s="183" t="s">
        <v>478</v>
      </c>
      <c r="C480" s="184" t="s">
        <v>479</v>
      </c>
      <c r="D480" s="184"/>
      <c r="E480" s="184" t="s">
        <v>230</v>
      </c>
      <c r="F480" s="185" t="s">
        <v>231</v>
      </c>
      <c r="G480" s="185" t="s">
        <v>2051</v>
      </c>
      <c r="H480" s="186" t="s">
        <v>55</v>
      </c>
      <c r="I480" s="186" t="s">
        <v>311</v>
      </c>
    </row>
    <row r="481" spans="1:12" ht="15" customHeight="1" x14ac:dyDescent="0.2">
      <c r="A481" s="182" t="s">
        <v>744</v>
      </c>
      <c r="B481" s="183" t="s">
        <v>517</v>
      </c>
      <c r="C481" s="187" t="s">
        <v>493</v>
      </c>
      <c r="D481" s="184" t="s">
        <v>774</v>
      </c>
      <c r="E481" s="184" t="s">
        <v>229</v>
      </c>
      <c r="F481" s="185" t="s">
        <v>231</v>
      </c>
      <c r="G481" s="185" t="s">
        <v>1399</v>
      </c>
      <c r="H481" s="186" t="s">
        <v>124</v>
      </c>
      <c r="I481" s="186" t="s">
        <v>799</v>
      </c>
    </row>
    <row r="482" spans="1:12" ht="15" customHeight="1" x14ac:dyDescent="0.2">
      <c r="A482" s="182" t="s">
        <v>19</v>
      </c>
      <c r="B482" s="183" t="s">
        <v>481</v>
      </c>
      <c r="C482" s="184" t="s">
        <v>99</v>
      </c>
      <c r="D482" s="184"/>
      <c r="E482" s="184" t="s">
        <v>229</v>
      </c>
      <c r="F482" s="185" t="s">
        <v>231</v>
      </c>
      <c r="G482" s="185" t="s">
        <v>2132</v>
      </c>
      <c r="H482" s="186" t="s">
        <v>482</v>
      </c>
      <c r="I482" s="186" t="s">
        <v>483</v>
      </c>
    </row>
    <row r="483" spans="1:12" ht="15" customHeight="1" x14ac:dyDescent="0.2">
      <c r="A483" s="182" t="s">
        <v>12</v>
      </c>
      <c r="B483" s="183" t="s">
        <v>520</v>
      </c>
      <c r="C483" s="184" t="s">
        <v>521</v>
      </c>
      <c r="D483" s="184" t="s">
        <v>774</v>
      </c>
      <c r="E483" s="184" t="s">
        <v>229</v>
      </c>
      <c r="F483" s="185" t="s">
        <v>231</v>
      </c>
      <c r="G483" s="185" t="s">
        <v>2140</v>
      </c>
      <c r="H483" s="186" t="s">
        <v>817</v>
      </c>
      <c r="I483" s="186" t="s">
        <v>854</v>
      </c>
    </row>
    <row r="484" spans="1:12" ht="15" customHeight="1" x14ac:dyDescent="0.2">
      <c r="A484" s="182" t="s">
        <v>745</v>
      </c>
      <c r="B484" s="183" t="s">
        <v>484</v>
      </c>
      <c r="C484" s="184" t="s">
        <v>477</v>
      </c>
      <c r="D484" s="184" t="s">
        <v>774</v>
      </c>
      <c r="E484" s="184" t="s">
        <v>229</v>
      </c>
      <c r="F484" s="185" t="s">
        <v>231</v>
      </c>
      <c r="G484" s="185" t="s">
        <v>3182</v>
      </c>
      <c r="H484" s="186" t="s">
        <v>84</v>
      </c>
      <c r="I484" s="186" t="s">
        <v>795</v>
      </c>
    </row>
    <row r="485" spans="1:12" ht="15" customHeight="1" x14ac:dyDescent="0.2">
      <c r="A485" s="182" t="s">
        <v>16</v>
      </c>
      <c r="B485" s="183" t="s">
        <v>485</v>
      </c>
      <c r="C485" s="187" t="s">
        <v>486</v>
      </c>
      <c r="D485" s="184" t="s">
        <v>774</v>
      </c>
      <c r="E485" s="184" t="s">
        <v>229</v>
      </c>
      <c r="F485" s="185" t="s">
        <v>231</v>
      </c>
      <c r="G485" s="185" t="s">
        <v>1399</v>
      </c>
      <c r="H485" s="186" t="s">
        <v>487</v>
      </c>
      <c r="I485" s="186" t="s">
        <v>488</v>
      </c>
    </row>
    <row r="486" spans="1:12" ht="15" customHeight="1" x14ac:dyDescent="0.2">
      <c r="A486" s="182" t="s">
        <v>746</v>
      </c>
      <c r="B486" s="183" t="s">
        <v>1329</v>
      </c>
      <c r="C486" s="187" t="s">
        <v>522</v>
      </c>
      <c r="D486" s="184"/>
      <c r="E486" s="184" t="s">
        <v>229</v>
      </c>
      <c r="F486" s="185" t="s">
        <v>231</v>
      </c>
      <c r="G486" s="185" t="s">
        <v>2147</v>
      </c>
      <c r="H486" s="186" t="s">
        <v>277</v>
      </c>
      <c r="I486" s="186" t="s">
        <v>855</v>
      </c>
    </row>
    <row r="487" spans="1:12" ht="15" customHeight="1" x14ac:dyDescent="0.2">
      <c r="A487" s="182" t="s">
        <v>4</v>
      </c>
      <c r="B487" s="183" t="s">
        <v>523</v>
      </c>
      <c r="C487" s="187" t="s">
        <v>524</v>
      </c>
      <c r="D487" s="184"/>
      <c r="E487" s="184" t="s">
        <v>229</v>
      </c>
      <c r="F487" s="185" t="s">
        <v>231</v>
      </c>
      <c r="G487" s="185" t="s">
        <v>1400</v>
      </c>
      <c r="H487" s="186" t="s">
        <v>818</v>
      </c>
      <c r="I487" s="186" t="s">
        <v>313</v>
      </c>
    </row>
    <row r="488" spans="1:12" ht="15" customHeight="1" x14ac:dyDescent="0.2">
      <c r="A488" s="182" t="s">
        <v>15</v>
      </c>
      <c r="B488" s="183" t="s">
        <v>489</v>
      </c>
      <c r="C488" s="184" t="s">
        <v>490</v>
      </c>
      <c r="D488" s="184" t="s">
        <v>774</v>
      </c>
      <c r="E488" s="184" t="s">
        <v>229</v>
      </c>
      <c r="F488" s="185" t="s">
        <v>231</v>
      </c>
      <c r="G488" s="185" t="s">
        <v>2147</v>
      </c>
      <c r="H488" s="186" t="s">
        <v>41</v>
      </c>
      <c r="I488" s="186" t="s">
        <v>491</v>
      </c>
    </row>
    <row r="489" spans="1:12" ht="15" customHeight="1" x14ac:dyDescent="0.2">
      <c r="A489" s="182" t="s">
        <v>20</v>
      </c>
      <c r="B489" s="183" t="s">
        <v>492</v>
      </c>
      <c r="C489" s="184" t="s">
        <v>493</v>
      </c>
      <c r="D489" s="184"/>
      <c r="E489" s="184" t="s">
        <v>229</v>
      </c>
      <c r="F489" s="185" t="s">
        <v>231</v>
      </c>
      <c r="G489" s="185" t="s">
        <v>2132</v>
      </c>
      <c r="H489" s="186" t="s">
        <v>494</v>
      </c>
      <c r="I489" s="186" t="s">
        <v>495</v>
      </c>
    </row>
    <row r="490" spans="1:12" ht="15" customHeight="1" x14ac:dyDescent="0.2">
      <c r="A490" s="182" t="s">
        <v>5</v>
      </c>
      <c r="B490" s="183" t="s">
        <v>86</v>
      </c>
      <c r="C490" s="187" t="s">
        <v>519</v>
      </c>
      <c r="D490" s="184" t="s">
        <v>774</v>
      </c>
      <c r="E490" s="184" t="s">
        <v>229</v>
      </c>
      <c r="F490" s="185" t="s">
        <v>231</v>
      </c>
      <c r="G490" s="185" t="s">
        <v>2132</v>
      </c>
      <c r="H490" s="186" t="s">
        <v>819</v>
      </c>
      <c r="I490" s="186" t="s">
        <v>856</v>
      </c>
    </row>
    <row r="491" spans="1:12" ht="15" customHeight="1" x14ac:dyDescent="0.2">
      <c r="A491" s="182" t="s">
        <v>747</v>
      </c>
      <c r="B491" s="183" t="s">
        <v>496</v>
      </c>
      <c r="C491" s="187" t="s">
        <v>497</v>
      </c>
      <c r="D491" s="184" t="s">
        <v>774</v>
      </c>
      <c r="E491" s="184" t="s">
        <v>229</v>
      </c>
      <c r="F491" s="185" t="s">
        <v>235</v>
      </c>
      <c r="G491" s="185" t="s">
        <v>2150</v>
      </c>
      <c r="H491" s="186" t="s">
        <v>498</v>
      </c>
      <c r="I491" s="186" t="s">
        <v>499</v>
      </c>
    </row>
    <row r="492" spans="1:12" ht="15" customHeight="1" x14ac:dyDescent="0.2">
      <c r="A492" s="182" t="s">
        <v>748</v>
      </c>
      <c r="B492" s="183"/>
      <c r="C492" s="187"/>
      <c r="D492" s="184"/>
      <c r="E492" s="184"/>
      <c r="F492" s="185"/>
      <c r="G492" s="185"/>
      <c r="H492" s="186"/>
      <c r="I492" s="186"/>
    </row>
    <row r="493" spans="1:12" ht="15" customHeight="1" x14ac:dyDescent="0.2">
      <c r="A493" s="182" t="s">
        <v>9</v>
      </c>
      <c r="B493" s="183"/>
      <c r="C493" s="187"/>
      <c r="D493" s="184"/>
      <c r="E493" s="184"/>
      <c r="F493" s="185"/>
      <c r="G493" s="185"/>
      <c r="H493" s="186"/>
      <c r="I493" s="186"/>
    </row>
    <row r="494" spans="1:12" ht="15" customHeight="1" x14ac:dyDescent="0.2">
      <c r="A494" s="182"/>
      <c r="B494" s="183"/>
      <c r="C494" s="187"/>
      <c r="D494" s="184"/>
      <c r="E494" s="184"/>
      <c r="F494" s="185"/>
      <c r="G494" s="185"/>
      <c r="H494" s="186"/>
      <c r="I494" s="186"/>
    </row>
    <row r="495" spans="1:12" ht="15" customHeight="1" x14ac:dyDescent="0.2">
      <c r="A495" s="193"/>
      <c r="B495" s="194"/>
      <c r="C495" s="193"/>
      <c r="D495" s="193"/>
      <c r="E495" s="193"/>
      <c r="F495" s="193"/>
      <c r="G495" s="193"/>
      <c r="H495" s="195"/>
      <c r="I495" s="195"/>
      <c r="J495" s="420"/>
      <c r="K495" s="420"/>
      <c r="L495" s="420"/>
    </row>
    <row r="496" spans="1:12" ht="15" customHeight="1" x14ac:dyDescent="0.2">
      <c r="A496" s="196"/>
      <c r="B496" s="197"/>
      <c r="C496" s="487" t="s">
        <v>3226</v>
      </c>
      <c r="D496" s="487"/>
      <c r="E496" s="487"/>
      <c r="F496" s="487"/>
      <c r="G496" s="487"/>
      <c r="H496" s="487"/>
      <c r="I496" s="197"/>
      <c r="J496" s="421">
        <f>COUNTIF(D464:D495,"x")</f>
        <v>14</v>
      </c>
      <c r="K496" s="421">
        <f>COUNTIF(E464:E494,"Khmer")</f>
        <v>1</v>
      </c>
      <c r="L496" s="422">
        <f>COUNTIFS(E464:E495,"Khmer",D464:D495,"x")</f>
        <v>0</v>
      </c>
    </row>
    <row r="499" spans="1:11" ht="24" customHeight="1" x14ac:dyDescent="0.2">
      <c r="A499" s="486" t="s">
        <v>3227</v>
      </c>
      <c r="B499" s="486"/>
      <c r="C499" s="486"/>
      <c r="D499" s="486"/>
      <c r="E499" s="486"/>
      <c r="F499" s="486"/>
      <c r="G499" s="486"/>
      <c r="H499" s="486"/>
      <c r="I499" s="486"/>
      <c r="J499" s="170"/>
      <c r="K499" s="170"/>
    </row>
    <row r="500" spans="1:11" s="175" customFormat="1" ht="25.5" customHeight="1" x14ac:dyDescent="0.2">
      <c r="A500" s="172" t="s">
        <v>766</v>
      </c>
      <c r="B500" s="172" t="s">
        <v>29</v>
      </c>
      <c r="C500" s="172" t="s">
        <v>30</v>
      </c>
      <c r="D500" s="172" t="s">
        <v>207</v>
      </c>
      <c r="E500" s="173" t="s">
        <v>769</v>
      </c>
      <c r="F500" s="172" t="s">
        <v>773</v>
      </c>
      <c r="G500" s="172" t="s">
        <v>805</v>
      </c>
      <c r="H500" s="172" t="s">
        <v>806</v>
      </c>
      <c r="I500" s="172" t="s">
        <v>807</v>
      </c>
      <c r="J500" s="174"/>
      <c r="K500" s="174"/>
    </row>
    <row r="501" spans="1:11" ht="15" customHeight="1" x14ac:dyDescent="0.2">
      <c r="A501" s="176" t="s">
        <v>710</v>
      </c>
      <c r="B501" s="177" t="s">
        <v>525</v>
      </c>
      <c r="C501" s="178" t="s">
        <v>526</v>
      </c>
      <c r="D501" s="179" t="s">
        <v>774</v>
      </c>
      <c r="E501" s="179" t="s">
        <v>229</v>
      </c>
      <c r="F501" s="180" t="s">
        <v>231</v>
      </c>
      <c r="G501" s="180" t="s">
        <v>1425</v>
      </c>
      <c r="H501" s="181" t="s">
        <v>58</v>
      </c>
      <c r="I501" s="181" t="s">
        <v>857</v>
      </c>
    </row>
    <row r="502" spans="1:11" ht="15" customHeight="1" x14ac:dyDescent="0.2">
      <c r="A502" s="182" t="s">
        <v>712</v>
      </c>
      <c r="B502" s="183" t="s">
        <v>527</v>
      </c>
      <c r="C502" s="184" t="s">
        <v>528</v>
      </c>
      <c r="D502" s="184"/>
      <c r="E502" s="184" t="s">
        <v>229</v>
      </c>
      <c r="F502" s="185" t="s">
        <v>231</v>
      </c>
      <c r="G502" s="185" t="s">
        <v>2154</v>
      </c>
      <c r="H502" s="186" t="s">
        <v>821</v>
      </c>
      <c r="I502" s="186" t="s">
        <v>858</v>
      </c>
    </row>
    <row r="503" spans="1:11" ht="15" customHeight="1" x14ac:dyDescent="0.2">
      <c r="A503" s="182" t="s">
        <v>726</v>
      </c>
      <c r="B503" s="183" t="s">
        <v>562</v>
      </c>
      <c r="C503" s="184" t="s">
        <v>563</v>
      </c>
      <c r="D503" s="184" t="s">
        <v>774</v>
      </c>
      <c r="E503" s="184" t="s">
        <v>229</v>
      </c>
      <c r="F503" s="185" t="s">
        <v>231</v>
      </c>
      <c r="G503" s="185" t="s">
        <v>1412</v>
      </c>
      <c r="H503" s="186" t="s">
        <v>564</v>
      </c>
      <c r="I503" s="186" t="s">
        <v>565</v>
      </c>
    </row>
    <row r="504" spans="1:11" ht="15" customHeight="1" x14ac:dyDescent="0.2">
      <c r="A504" s="182" t="s">
        <v>728</v>
      </c>
      <c r="B504" s="183" t="s">
        <v>529</v>
      </c>
      <c r="C504" s="184" t="s">
        <v>530</v>
      </c>
      <c r="D504" s="184"/>
      <c r="E504" s="184" t="s">
        <v>229</v>
      </c>
      <c r="F504" s="185" t="s">
        <v>231</v>
      </c>
      <c r="G504" s="185" t="s">
        <v>1406</v>
      </c>
      <c r="H504" s="186" t="s">
        <v>859</v>
      </c>
      <c r="I504" s="186" t="s">
        <v>860</v>
      </c>
    </row>
    <row r="505" spans="1:11" ht="15" customHeight="1" x14ac:dyDescent="0.2">
      <c r="A505" s="182" t="s">
        <v>730</v>
      </c>
      <c r="B505" s="183" t="s">
        <v>532</v>
      </c>
      <c r="C505" s="187" t="s">
        <v>533</v>
      </c>
      <c r="D505" s="184"/>
      <c r="E505" s="184" t="s">
        <v>229</v>
      </c>
      <c r="F505" s="185" t="s">
        <v>231</v>
      </c>
      <c r="G505" s="185" t="s">
        <v>1425</v>
      </c>
      <c r="H505" s="186" t="s">
        <v>811</v>
      </c>
      <c r="I505" s="186" t="s">
        <v>861</v>
      </c>
    </row>
    <row r="506" spans="1:11" ht="15" customHeight="1" x14ac:dyDescent="0.2">
      <c r="A506" s="182" t="s">
        <v>732</v>
      </c>
      <c r="B506" s="183" t="s">
        <v>3184</v>
      </c>
      <c r="C506" s="187" t="s">
        <v>3185</v>
      </c>
      <c r="D506" s="184"/>
      <c r="E506" s="184" t="s">
        <v>230</v>
      </c>
      <c r="F506" s="185" t="s">
        <v>3189</v>
      </c>
      <c r="G506" s="185" t="s">
        <v>1384</v>
      </c>
      <c r="H506" s="186" t="s">
        <v>3190</v>
      </c>
      <c r="I506" s="186" t="s">
        <v>3192</v>
      </c>
    </row>
    <row r="507" spans="1:11" ht="15" customHeight="1" x14ac:dyDescent="0.2">
      <c r="A507" s="182" t="s">
        <v>734</v>
      </c>
      <c r="B507" s="183" t="s">
        <v>535</v>
      </c>
      <c r="C507" s="187" t="s">
        <v>536</v>
      </c>
      <c r="D507" s="184" t="s">
        <v>774</v>
      </c>
      <c r="E507" s="184" t="s">
        <v>229</v>
      </c>
      <c r="F507" s="185" t="s">
        <v>231</v>
      </c>
      <c r="G507" s="185" t="s">
        <v>1425</v>
      </c>
      <c r="H507" s="186" t="s">
        <v>824</v>
      </c>
      <c r="I507" s="186" t="s">
        <v>862</v>
      </c>
    </row>
    <row r="508" spans="1:11" ht="15" customHeight="1" x14ac:dyDescent="0.2">
      <c r="A508" s="182" t="s">
        <v>735</v>
      </c>
      <c r="B508" s="183" t="s">
        <v>537</v>
      </c>
      <c r="C508" s="184" t="s">
        <v>538</v>
      </c>
      <c r="D508" s="184" t="s">
        <v>774</v>
      </c>
      <c r="E508" s="184" t="s">
        <v>229</v>
      </c>
      <c r="F508" s="185" t="s">
        <v>231</v>
      </c>
      <c r="G508" s="185" t="s">
        <v>1406</v>
      </c>
      <c r="H508" s="186" t="s">
        <v>50</v>
      </c>
      <c r="I508" s="186" t="s">
        <v>79</v>
      </c>
    </row>
    <row r="509" spans="1:11" ht="15" customHeight="1" x14ac:dyDescent="0.2">
      <c r="A509" s="182" t="s">
        <v>737</v>
      </c>
      <c r="B509" s="183" t="s">
        <v>579</v>
      </c>
      <c r="C509" s="187" t="s">
        <v>521</v>
      </c>
      <c r="D509" s="184"/>
      <c r="E509" s="184" t="s">
        <v>229</v>
      </c>
      <c r="F509" s="185" t="s">
        <v>231</v>
      </c>
      <c r="G509" s="185" t="s">
        <v>1406</v>
      </c>
      <c r="H509" s="186" t="s">
        <v>580</v>
      </c>
      <c r="I509" s="188" t="s">
        <v>581</v>
      </c>
    </row>
    <row r="510" spans="1:11" ht="15" customHeight="1" x14ac:dyDescent="0.2">
      <c r="A510" s="182" t="s">
        <v>2</v>
      </c>
      <c r="B510" s="183" t="s">
        <v>539</v>
      </c>
      <c r="C510" s="187" t="s">
        <v>540</v>
      </c>
      <c r="D510" s="184"/>
      <c r="E510" s="184" t="s">
        <v>229</v>
      </c>
      <c r="F510" s="185" t="s">
        <v>231</v>
      </c>
      <c r="G510" s="185" t="s">
        <v>1991</v>
      </c>
      <c r="H510" s="186" t="s">
        <v>825</v>
      </c>
      <c r="I510" s="186" t="s">
        <v>863</v>
      </c>
    </row>
    <row r="511" spans="1:11" ht="15" customHeight="1" x14ac:dyDescent="0.2">
      <c r="A511" s="182" t="s">
        <v>3</v>
      </c>
      <c r="B511" s="183" t="s">
        <v>541</v>
      </c>
      <c r="C511" s="184" t="s">
        <v>542</v>
      </c>
      <c r="D511" s="184"/>
      <c r="E511" s="184" t="s">
        <v>229</v>
      </c>
      <c r="F511" s="185" t="s">
        <v>231</v>
      </c>
      <c r="G511" s="185" t="s">
        <v>1417</v>
      </c>
      <c r="H511" s="186" t="s">
        <v>826</v>
      </c>
      <c r="I511" s="186" t="s">
        <v>864</v>
      </c>
    </row>
    <row r="512" spans="1:11" ht="15" customHeight="1" x14ac:dyDescent="0.2">
      <c r="A512" s="182" t="s">
        <v>11</v>
      </c>
      <c r="B512" s="183" t="s">
        <v>865</v>
      </c>
      <c r="C512" s="184" t="s">
        <v>543</v>
      </c>
      <c r="D512" s="184"/>
      <c r="E512" s="184" t="s">
        <v>230</v>
      </c>
      <c r="F512" s="185" t="s">
        <v>231</v>
      </c>
      <c r="G512" s="185" t="s">
        <v>1422</v>
      </c>
      <c r="H512" s="186" t="s">
        <v>56</v>
      </c>
      <c r="I512" s="186" t="s">
        <v>314</v>
      </c>
    </row>
    <row r="513" spans="1:9" ht="15" customHeight="1" x14ac:dyDescent="0.2">
      <c r="A513" s="182" t="s">
        <v>24</v>
      </c>
      <c r="B513" s="183" t="s">
        <v>544</v>
      </c>
      <c r="C513" s="184" t="s">
        <v>545</v>
      </c>
      <c r="D513" s="184"/>
      <c r="E513" s="184" t="s">
        <v>229</v>
      </c>
      <c r="F513" s="185" t="s">
        <v>236</v>
      </c>
      <c r="G513" s="185" t="s">
        <v>1398</v>
      </c>
      <c r="H513" s="188" t="s">
        <v>827</v>
      </c>
      <c r="I513" s="186" t="s">
        <v>866</v>
      </c>
    </row>
    <row r="514" spans="1:9" ht="15" customHeight="1" x14ac:dyDescent="0.2">
      <c r="A514" s="182" t="s">
        <v>17</v>
      </c>
      <c r="B514" s="183" t="s">
        <v>547</v>
      </c>
      <c r="C514" s="184" t="s">
        <v>548</v>
      </c>
      <c r="D514" s="184" t="s">
        <v>774</v>
      </c>
      <c r="E514" s="184" t="s">
        <v>229</v>
      </c>
      <c r="F514" s="185" t="s">
        <v>231</v>
      </c>
      <c r="G514" s="185" t="s">
        <v>1417</v>
      </c>
      <c r="H514" s="186" t="s">
        <v>828</v>
      </c>
      <c r="I514" s="186" t="s">
        <v>867</v>
      </c>
    </row>
    <row r="515" spans="1:9" ht="15" customHeight="1" x14ac:dyDescent="0.2">
      <c r="A515" s="182" t="s">
        <v>21</v>
      </c>
      <c r="B515" s="183" t="s">
        <v>588</v>
      </c>
      <c r="C515" s="187" t="s">
        <v>883</v>
      </c>
      <c r="D515" s="184"/>
      <c r="E515" s="184" t="s">
        <v>229</v>
      </c>
      <c r="F515" s="185" t="s">
        <v>231</v>
      </c>
      <c r="G515" s="185" t="s">
        <v>1424</v>
      </c>
      <c r="H515" s="186" t="s">
        <v>590</v>
      </c>
      <c r="I515" s="186" t="s">
        <v>591</v>
      </c>
    </row>
    <row r="516" spans="1:9" ht="15" customHeight="1" x14ac:dyDescent="0.2">
      <c r="A516" s="182" t="s">
        <v>743</v>
      </c>
      <c r="B516" s="183" t="s">
        <v>599</v>
      </c>
      <c r="C516" s="187" t="s">
        <v>521</v>
      </c>
      <c r="D516" s="184" t="s">
        <v>774</v>
      </c>
      <c r="E516" s="184" t="s">
        <v>229</v>
      </c>
      <c r="F516" s="185" t="s">
        <v>231</v>
      </c>
      <c r="G516" s="185" t="s">
        <v>1385</v>
      </c>
      <c r="H516" s="186" t="s">
        <v>600</v>
      </c>
      <c r="I516" s="186" t="s">
        <v>601</v>
      </c>
    </row>
    <row r="517" spans="1:9" ht="15" customHeight="1" x14ac:dyDescent="0.2">
      <c r="A517" s="182" t="s">
        <v>7</v>
      </c>
      <c r="B517" s="183" t="s">
        <v>469</v>
      </c>
      <c r="C517" s="184" t="s">
        <v>549</v>
      </c>
      <c r="D517" s="184" t="s">
        <v>774</v>
      </c>
      <c r="E517" s="184" t="s">
        <v>229</v>
      </c>
      <c r="F517" s="185" t="s">
        <v>231</v>
      </c>
      <c r="G517" s="185" t="s">
        <v>1415</v>
      </c>
      <c r="H517" s="186" t="s">
        <v>335</v>
      </c>
      <c r="I517" s="186" t="s">
        <v>869</v>
      </c>
    </row>
    <row r="518" spans="1:9" ht="15" customHeight="1" x14ac:dyDescent="0.2">
      <c r="A518" s="182" t="s">
        <v>744</v>
      </c>
      <c r="B518" s="183" t="s">
        <v>605</v>
      </c>
      <c r="C518" s="187" t="s">
        <v>589</v>
      </c>
      <c r="D518" s="184"/>
      <c r="E518" s="184" t="s">
        <v>229</v>
      </c>
      <c r="F518" s="185" t="s">
        <v>231</v>
      </c>
      <c r="G518" s="185" t="s">
        <v>2154</v>
      </c>
      <c r="H518" s="186" t="s">
        <v>606</v>
      </c>
      <c r="I518" s="186" t="s">
        <v>803</v>
      </c>
    </row>
    <row r="519" spans="1:9" ht="15" customHeight="1" x14ac:dyDescent="0.2">
      <c r="A519" s="182" t="s">
        <v>19</v>
      </c>
      <c r="B519" s="183" t="s">
        <v>609</v>
      </c>
      <c r="C519" s="184" t="s">
        <v>884</v>
      </c>
      <c r="D519" s="184" t="s">
        <v>774</v>
      </c>
      <c r="E519" s="184" t="s">
        <v>229</v>
      </c>
      <c r="F519" s="185" t="s">
        <v>231</v>
      </c>
      <c r="G519" s="185" t="s">
        <v>1417</v>
      </c>
      <c r="H519" s="186" t="s">
        <v>610</v>
      </c>
      <c r="I519" s="186" t="s">
        <v>611</v>
      </c>
    </row>
    <row r="520" spans="1:9" ht="15" customHeight="1" x14ac:dyDescent="0.2">
      <c r="A520" s="182" t="s">
        <v>12</v>
      </c>
      <c r="B520" s="183" t="s">
        <v>612</v>
      </c>
      <c r="C520" s="184" t="s">
        <v>593</v>
      </c>
      <c r="D520" s="184" t="s">
        <v>774</v>
      </c>
      <c r="E520" s="184" t="s">
        <v>230</v>
      </c>
      <c r="F520" s="185" t="s">
        <v>231</v>
      </c>
      <c r="G520" s="185" t="s">
        <v>1412</v>
      </c>
      <c r="H520" s="186" t="s">
        <v>613</v>
      </c>
      <c r="I520" s="186" t="s">
        <v>614</v>
      </c>
    </row>
    <row r="521" spans="1:9" ht="15" customHeight="1" x14ac:dyDescent="0.2">
      <c r="A521" s="182" t="s">
        <v>745</v>
      </c>
      <c r="B521" s="183" t="s">
        <v>550</v>
      </c>
      <c r="C521" s="184" t="s">
        <v>551</v>
      </c>
      <c r="D521" s="184" t="s">
        <v>774</v>
      </c>
      <c r="E521" s="184" t="s">
        <v>230</v>
      </c>
      <c r="F521" s="185" t="s">
        <v>872</v>
      </c>
      <c r="G521" s="185" t="s">
        <v>1369</v>
      </c>
      <c r="H521" s="186" t="s">
        <v>873</v>
      </c>
      <c r="I521" s="186" t="s">
        <v>874</v>
      </c>
    </row>
    <row r="522" spans="1:9" ht="15" customHeight="1" x14ac:dyDescent="0.2">
      <c r="A522" s="182" t="s">
        <v>16</v>
      </c>
      <c r="B522" s="183" t="s">
        <v>321</v>
      </c>
      <c r="C522" s="187" t="s">
        <v>552</v>
      </c>
      <c r="D522" s="184"/>
      <c r="E522" s="184" t="s">
        <v>230</v>
      </c>
      <c r="F522" s="185" t="s">
        <v>231</v>
      </c>
      <c r="G522" s="185" t="s">
        <v>1426</v>
      </c>
      <c r="H522" s="186" t="s">
        <v>687</v>
      </c>
      <c r="I522" s="186" t="s">
        <v>875</v>
      </c>
    </row>
    <row r="523" spans="1:9" ht="15" customHeight="1" x14ac:dyDescent="0.2">
      <c r="A523" s="182" t="s">
        <v>746</v>
      </c>
      <c r="B523" s="183" t="s">
        <v>618</v>
      </c>
      <c r="C523" s="187" t="s">
        <v>886</v>
      </c>
      <c r="D523" s="184"/>
      <c r="E523" s="184" t="s">
        <v>229</v>
      </c>
      <c r="F523" s="185" t="s">
        <v>231</v>
      </c>
      <c r="G523" s="185" t="s">
        <v>1414</v>
      </c>
      <c r="H523" s="186" t="s">
        <v>619</v>
      </c>
      <c r="I523" s="186" t="s">
        <v>620</v>
      </c>
    </row>
    <row r="524" spans="1:9" ht="15" customHeight="1" x14ac:dyDescent="0.2">
      <c r="A524" s="182" t="s">
        <v>4</v>
      </c>
      <c r="B524" s="183" t="s">
        <v>624</v>
      </c>
      <c r="C524" s="187" t="s">
        <v>625</v>
      </c>
      <c r="D524" s="184"/>
      <c r="E524" s="184" t="s">
        <v>229</v>
      </c>
      <c r="F524" s="185" t="s">
        <v>231</v>
      </c>
      <c r="G524" s="185" t="s">
        <v>2154</v>
      </c>
      <c r="H524" s="186" t="s">
        <v>49</v>
      </c>
      <c r="I524" s="186" t="s">
        <v>76</v>
      </c>
    </row>
    <row r="525" spans="1:9" ht="15" customHeight="1" x14ac:dyDescent="0.2">
      <c r="A525" s="182" t="s">
        <v>15</v>
      </c>
      <c r="B525" s="183" t="s">
        <v>877</v>
      </c>
      <c r="C525" s="184" t="s">
        <v>555</v>
      </c>
      <c r="D525" s="184"/>
      <c r="E525" s="184" t="s">
        <v>229</v>
      </c>
      <c r="F525" s="185" t="s">
        <v>195</v>
      </c>
      <c r="G525" s="185" t="s">
        <v>1418</v>
      </c>
      <c r="H525" s="186" t="s">
        <v>830</v>
      </c>
      <c r="I525" s="186" t="s">
        <v>878</v>
      </c>
    </row>
    <row r="526" spans="1:9" ht="15" customHeight="1" x14ac:dyDescent="0.2">
      <c r="A526" s="182" t="s">
        <v>20</v>
      </c>
      <c r="B526" s="183" t="s">
        <v>320</v>
      </c>
      <c r="C526" s="184" t="s">
        <v>165</v>
      </c>
      <c r="D526" s="184"/>
      <c r="E526" s="184" t="s">
        <v>230</v>
      </c>
      <c r="F526" s="185" t="s">
        <v>235</v>
      </c>
      <c r="G526" s="185" t="s">
        <v>1369</v>
      </c>
      <c r="H526" s="186" t="s">
        <v>321</v>
      </c>
      <c r="I526" s="186" t="s">
        <v>322</v>
      </c>
    </row>
    <row r="527" spans="1:9" ht="15" customHeight="1" x14ac:dyDescent="0.2">
      <c r="A527" s="182" t="s">
        <v>5</v>
      </c>
      <c r="B527" s="183" t="s">
        <v>556</v>
      </c>
      <c r="C527" s="187" t="s">
        <v>557</v>
      </c>
      <c r="D527" s="184"/>
      <c r="E527" s="184" t="s">
        <v>229</v>
      </c>
      <c r="F527" s="185" t="s">
        <v>236</v>
      </c>
      <c r="G527" s="185" t="s">
        <v>1417</v>
      </c>
      <c r="H527" s="186" t="s">
        <v>831</v>
      </c>
      <c r="I527" s="186" t="s">
        <v>879</v>
      </c>
    </row>
    <row r="528" spans="1:9" ht="15" customHeight="1" x14ac:dyDescent="0.2">
      <c r="A528" s="182" t="s">
        <v>747</v>
      </c>
      <c r="B528" s="183" t="s">
        <v>558</v>
      </c>
      <c r="C528" s="187" t="s">
        <v>559</v>
      </c>
      <c r="D528" s="184" t="s">
        <v>774</v>
      </c>
      <c r="E528" s="184" t="s">
        <v>230</v>
      </c>
      <c r="F528" s="185" t="s">
        <v>231</v>
      </c>
      <c r="G528" s="185" t="s">
        <v>1422</v>
      </c>
      <c r="H528" s="186" t="s">
        <v>832</v>
      </c>
      <c r="I528" s="186" t="s">
        <v>283</v>
      </c>
    </row>
    <row r="529" spans="1:12" ht="15" customHeight="1" x14ac:dyDescent="0.2">
      <c r="A529" s="182" t="s">
        <v>748</v>
      </c>
      <c r="B529" s="183" t="s">
        <v>635</v>
      </c>
      <c r="C529" s="187" t="s">
        <v>889</v>
      </c>
      <c r="D529" s="184" t="s">
        <v>774</v>
      </c>
      <c r="E529" s="184" t="s">
        <v>229</v>
      </c>
      <c r="F529" s="185" t="s">
        <v>231</v>
      </c>
      <c r="G529" s="185" t="s">
        <v>1385</v>
      </c>
      <c r="H529" s="186" t="s">
        <v>636</v>
      </c>
      <c r="I529" s="186" t="s">
        <v>637</v>
      </c>
    </row>
    <row r="530" spans="1:12" ht="15" customHeight="1" x14ac:dyDescent="0.2">
      <c r="A530" s="182" t="s">
        <v>9</v>
      </c>
      <c r="B530" s="183" t="s">
        <v>638</v>
      </c>
      <c r="C530" s="187" t="s">
        <v>639</v>
      </c>
      <c r="D530" s="184"/>
      <c r="E530" s="184" t="s">
        <v>230</v>
      </c>
      <c r="F530" s="185" t="s">
        <v>235</v>
      </c>
      <c r="G530" s="185" t="s">
        <v>1421</v>
      </c>
      <c r="H530" s="186" t="s">
        <v>640</v>
      </c>
      <c r="I530" s="186" t="s">
        <v>641</v>
      </c>
    </row>
    <row r="531" spans="1:12" ht="15" customHeight="1" x14ac:dyDescent="0.2">
      <c r="A531" s="182" t="s">
        <v>10</v>
      </c>
      <c r="B531" s="183" t="s">
        <v>560</v>
      </c>
      <c r="C531" s="187" t="s">
        <v>473</v>
      </c>
      <c r="D531" s="184" t="s">
        <v>774</v>
      </c>
      <c r="E531" s="184" t="s">
        <v>229</v>
      </c>
      <c r="F531" s="185" t="s">
        <v>195</v>
      </c>
      <c r="G531" s="185" t="s">
        <v>1425</v>
      </c>
      <c r="H531" s="186" t="s">
        <v>833</v>
      </c>
      <c r="I531" s="186" t="s">
        <v>880</v>
      </c>
    </row>
    <row r="532" spans="1:12" ht="15" customHeight="1" x14ac:dyDescent="0.2">
      <c r="A532" s="193"/>
      <c r="B532" s="194"/>
      <c r="C532" s="193"/>
      <c r="D532" s="193"/>
      <c r="E532" s="193"/>
      <c r="F532" s="193"/>
      <c r="G532" s="193"/>
      <c r="H532" s="195"/>
      <c r="I532" s="195"/>
      <c r="J532" s="420"/>
      <c r="K532" s="420"/>
      <c r="L532" s="420"/>
    </row>
    <row r="533" spans="1:12" ht="15" customHeight="1" x14ac:dyDescent="0.2">
      <c r="A533" s="196"/>
      <c r="B533" s="197"/>
      <c r="C533" s="487" t="s">
        <v>3228</v>
      </c>
      <c r="D533" s="487"/>
      <c r="E533" s="487"/>
      <c r="F533" s="487"/>
      <c r="G533" s="487"/>
      <c r="H533" s="487"/>
      <c r="I533" s="197"/>
      <c r="J533" s="421">
        <f>COUNTIF(D501:D532,"x")</f>
        <v>13</v>
      </c>
      <c r="K533" s="421">
        <f>COUNTIF(E501:E531,"Khmer")</f>
        <v>8</v>
      </c>
      <c r="L533" s="422">
        <f>COUNTIFS(E501:E532,"Khmer",D501:D532,"x")</f>
        <v>3</v>
      </c>
    </row>
    <row r="536" spans="1:12" ht="24" customHeight="1" x14ac:dyDescent="0.2">
      <c r="A536" s="486" t="s">
        <v>3229</v>
      </c>
      <c r="B536" s="486"/>
      <c r="C536" s="486"/>
      <c r="D536" s="486"/>
      <c r="E536" s="486"/>
      <c r="F536" s="486"/>
      <c r="G536" s="486"/>
      <c r="H536" s="486"/>
      <c r="I536" s="486"/>
      <c r="J536" s="170"/>
      <c r="K536" s="170"/>
    </row>
    <row r="537" spans="1:12" s="175" customFormat="1" ht="25.5" customHeight="1" x14ac:dyDescent="0.2">
      <c r="A537" s="172" t="s">
        <v>766</v>
      </c>
      <c r="B537" s="172" t="s">
        <v>29</v>
      </c>
      <c r="C537" s="172" t="s">
        <v>30</v>
      </c>
      <c r="D537" s="172" t="s">
        <v>207</v>
      </c>
      <c r="E537" s="173" t="s">
        <v>769</v>
      </c>
      <c r="F537" s="172" t="s">
        <v>773</v>
      </c>
      <c r="G537" s="172" t="s">
        <v>805</v>
      </c>
      <c r="H537" s="172" t="s">
        <v>806</v>
      </c>
      <c r="I537" s="172" t="s">
        <v>807</v>
      </c>
      <c r="J537" s="174"/>
      <c r="K537" s="174"/>
    </row>
    <row r="538" spans="1:12" ht="15" customHeight="1" x14ac:dyDescent="0.2">
      <c r="A538" s="176" t="s">
        <v>710</v>
      </c>
      <c r="B538" s="177" t="s">
        <v>642</v>
      </c>
      <c r="C538" s="178" t="s">
        <v>643</v>
      </c>
      <c r="D538" s="179"/>
      <c r="E538" s="179" t="s">
        <v>229</v>
      </c>
      <c r="F538" s="180" t="s">
        <v>231</v>
      </c>
      <c r="G538" s="180" t="s">
        <v>1406</v>
      </c>
      <c r="H538" s="181" t="s">
        <v>644</v>
      </c>
      <c r="I538" s="181" t="s">
        <v>645</v>
      </c>
    </row>
    <row r="539" spans="1:12" ht="15" customHeight="1" x14ac:dyDescent="0.2">
      <c r="A539" s="182" t="s">
        <v>712</v>
      </c>
      <c r="B539" s="183" t="s">
        <v>569</v>
      </c>
      <c r="C539" s="184" t="s">
        <v>881</v>
      </c>
      <c r="D539" s="184"/>
      <c r="E539" s="184" t="s">
        <v>229</v>
      </c>
      <c r="F539" s="185" t="s">
        <v>231</v>
      </c>
      <c r="G539" s="185" t="s">
        <v>1410</v>
      </c>
      <c r="H539" s="186" t="s">
        <v>570</v>
      </c>
      <c r="I539" s="186" t="s">
        <v>571</v>
      </c>
    </row>
    <row r="540" spans="1:12" ht="15" customHeight="1" x14ac:dyDescent="0.2">
      <c r="A540" s="182" t="s">
        <v>726</v>
      </c>
      <c r="B540" s="183" t="s">
        <v>649</v>
      </c>
      <c r="C540" s="184" t="s">
        <v>650</v>
      </c>
      <c r="D540" s="184" t="s">
        <v>774</v>
      </c>
      <c r="E540" s="184" t="s">
        <v>229</v>
      </c>
      <c r="F540" s="185" t="s">
        <v>231</v>
      </c>
      <c r="G540" s="185" t="s">
        <v>2154</v>
      </c>
      <c r="H540" s="186" t="s">
        <v>651</v>
      </c>
      <c r="I540" s="186" t="s">
        <v>652</v>
      </c>
    </row>
    <row r="541" spans="1:12" ht="15" customHeight="1" x14ac:dyDescent="0.2">
      <c r="A541" s="182" t="s">
        <v>728</v>
      </c>
      <c r="B541" s="183" t="s">
        <v>653</v>
      </c>
      <c r="C541" s="184" t="s">
        <v>505</v>
      </c>
      <c r="D541" s="184"/>
      <c r="E541" s="184" t="s">
        <v>229</v>
      </c>
      <c r="F541" s="185" t="s">
        <v>231</v>
      </c>
      <c r="G541" s="185" t="s">
        <v>2177</v>
      </c>
      <c r="H541" s="186" t="s">
        <v>809</v>
      </c>
      <c r="I541" s="186" t="s">
        <v>890</v>
      </c>
    </row>
    <row r="542" spans="1:12" ht="15" customHeight="1" x14ac:dyDescent="0.2">
      <c r="A542" s="182" t="s">
        <v>730</v>
      </c>
      <c r="B542" s="183" t="s">
        <v>572</v>
      </c>
      <c r="C542" s="187" t="s">
        <v>573</v>
      </c>
      <c r="D542" s="184"/>
      <c r="E542" s="184" t="s">
        <v>229</v>
      </c>
      <c r="F542" s="185" t="s">
        <v>231</v>
      </c>
      <c r="G542" s="185" t="s">
        <v>1385</v>
      </c>
      <c r="H542" s="186" t="s">
        <v>574</v>
      </c>
      <c r="I542" s="186" t="s">
        <v>575</v>
      </c>
    </row>
    <row r="543" spans="1:12" ht="15" customHeight="1" x14ac:dyDescent="0.2">
      <c r="A543" s="182" t="s">
        <v>732</v>
      </c>
      <c r="B543" s="183" t="s">
        <v>654</v>
      </c>
      <c r="C543" s="187" t="s">
        <v>655</v>
      </c>
      <c r="D543" s="184"/>
      <c r="E543" s="184" t="s">
        <v>229</v>
      </c>
      <c r="F543" s="185" t="s">
        <v>231</v>
      </c>
      <c r="G543" s="185" t="s">
        <v>1426</v>
      </c>
      <c r="H543" s="186" t="s">
        <v>834</v>
      </c>
      <c r="I543" s="186" t="s">
        <v>891</v>
      </c>
    </row>
    <row r="544" spans="1:12" ht="15" customHeight="1" x14ac:dyDescent="0.2">
      <c r="A544" s="182" t="s">
        <v>734</v>
      </c>
      <c r="B544" s="183" t="s">
        <v>656</v>
      </c>
      <c r="C544" s="187" t="s">
        <v>657</v>
      </c>
      <c r="D544" s="184" t="s">
        <v>774</v>
      </c>
      <c r="E544" s="184" t="s">
        <v>229</v>
      </c>
      <c r="F544" s="185" t="s">
        <v>231</v>
      </c>
      <c r="G544" s="185" t="s">
        <v>1420</v>
      </c>
      <c r="H544" s="186" t="s">
        <v>835</v>
      </c>
      <c r="I544" s="186" t="s">
        <v>892</v>
      </c>
    </row>
    <row r="545" spans="1:9" ht="15" customHeight="1" x14ac:dyDescent="0.2">
      <c r="A545" s="182" t="s">
        <v>735</v>
      </c>
      <c r="B545" s="183" t="s">
        <v>910</v>
      </c>
      <c r="C545" s="184" t="s">
        <v>660</v>
      </c>
      <c r="D545" s="184"/>
      <c r="E545" s="184" t="s">
        <v>229</v>
      </c>
      <c r="F545" s="185" t="s">
        <v>231</v>
      </c>
      <c r="G545" s="185" t="s">
        <v>2012</v>
      </c>
      <c r="H545" s="186" t="s">
        <v>837</v>
      </c>
      <c r="I545" s="186" t="s">
        <v>893</v>
      </c>
    </row>
    <row r="546" spans="1:9" ht="15" customHeight="1" x14ac:dyDescent="0.2">
      <c r="A546" s="182" t="s">
        <v>737</v>
      </c>
      <c r="B546" s="183" t="s">
        <v>909</v>
      </c>
      <c r="C546" s="187" t="s">
        <v>661</v>
      </c>
      <c r="D546" s="184"/>
      <c r="E546" s="184" t="s">
        <v>229</v>
      </c>
      <c r="F546" s="185" t="s">
        <v>231</v>
      </c>
      <c r="G546" s="185" t="s">
        <v>1418</v>
      </c>
      <c r="H546" s="186" t="s">
        <v>35</v>
      </c>
      <c r="I546" s="188" t="s">
        <v>67</v>
      </c>
    </row>
    <row r="547" spans="1:9" ht="15" customHeight="1" x14ac:dyDescent="0.2">
      <c r="A547" s="182" t="s">
        <v>2</v>
      </c>
      <c r="B547" s="183" t="s">
        <v>585</v>
      </c>
      <c r="C547" s="187" t="s">
        <v>882</v>
      </c>
      <c r="D547" s="184"/>
      <c r="E547" s="184" t="s">
        <v>229</v>
      </c>
      <c r="F547" s="185" t="s">
        <v>236</v>
      </c>
      <c r="G547" s="185" t="s">
        <v>1406</v>
      </c>
      <c r="H547" s="186" t="s">
        <v>586</v>
      </c>
      <c r="I547" s="186" t="s">
        <v>587</v>
      </c>
    </row>
    <row r="548" spans="1:9" ht="15" customHeight="1" x14ac:dyDescent="0.2">
      <c r="A548" s="182" t="s">
        <v>3</v>
      </c>
      <c r="B548" s="183" t="s">
        <v>2409</v>
      </c>
      <c r="C548" s="184" t="s">
        <v>662</v>
      </c>
      <c r="D548" s="184" t="s">
        <v>774</v>
      </c>
      <c r="E548" s="184" t="s">
        <v>229</v>
      </c>
      <c r="F548" s="185" t="s">
        <v>231</v>
      </c>
      <c r="G548" s="185" t="s">
        <v>2012</v>
      </c>
      <c r="H548" s="186" t="s">
        <v>838</v>
      </c>
      <c r="I548" s="186" t="s">
        <v>894</v>
      </c>
    </row>
    <row r="549" spans="1:9" ht="15" customHeight="1" x14ac:dyDescent="0.2">
      <c r="A549" s="182" t="s">
        <v>11</v>
      </c>
      <c r="B549" s="183" t="s">
        <v>663</v>
      </c>
      <c r="C549" s="184" t="s">
        <v>598</v>
      </c>
      <c r="D549" s="184"/>
      <c r="E549" s="184" t="s">
        <v>229</v>
      </c>
      <c r="F549" s="185" t="s">
        <v>231</v>
      </c>
      <c r="G549" s="185" t="s">
        <v>1385</v>
      </c>
      <c r="H549" s="186" t="s">
        <v>839</v>
      </c>
      <c r="I549" s="186" t="s">
        <v>895</v>
      </c>
    </row>
    <row r="550" spans="1:9" ht="15" customHeight="1" x14ac:dyDescent="0.2">
      <c r="A550" s="182" t="s">
        <v>24</v>
      </c>
      <c r="B550" s="183" t="s">
        <v>594</v>
      </c>
      <c r="C550" s="184" t="s">
        <v>404</v>
      </c>
      <c r="D550" s="184"/>
      <c r="E550" s="184" t="s">
        <v>230</v>
      </c>
      <c r="F550" s="185" t="s">
        <v>231</v>
      </c>
      <c r="G550" s="185" t="s">
        <v>1425</v>
      </c>
      <c r="H550" s="188" t="s">
        <v>595</v>
      </c>
      <c r="I550" s="186" t="s">
        <v>596</v>
      </c>
    </row>
    <row r="551" spans="1:9" ht="15" customHeight="1" x14ac:dyDescent="0.2">
      <c r="A551" s="182" t="s">
        <v>17</v>
      </c>
      <c r="B551" s="183" t="s">
        <v>349</v>
      </c>
      <c r="C551" s="184" t="s">
        <v>664</v>
      </c>
      <c r="D551" s="184" t="s">
        <v>774</v>
      </c>
      <c r="E551" s="184" t="s">
        <v>229</v>
      </c>
      <c r="F551" s="185" t="s">
        <v>231</v>
      </c>
      <c r="G551" s="185" t="s">
        <v>1378</v>
      </c>
      <c r="H551" s="186" t="s">
        <v>840</v>
      </c>
      <c r="I551" s="186" t="s">
        <v>237</v>
      </c>
    </row>
    <row r="552" spans="1:9" ht="15" customHeight="1" x14ac:dyDescent="0.2">
      <c r="A552" s="182" t="s">
        <v>21</v>
      </c>
      <c r="B552" s="183" t="s">
        <v>665</v>
      </c>
      <c r="C552" s="187" t="s">
        <v>666</v>
      </c>
      <c r="D552" s="184" t="s">
        <v>774</v>
      </c>
      <c r="E552" s="184" t="s">
        <v>229</v>
      </c>
      <c r="F552" s="185" t="s">
        <v>231</v>
      </c>
      <c r="G552" s="185" t="s">
        <v>1412</v>
      </c>
      <c r="H552" s="186" t="s">
        <v>186</v>
      </c>
      <c r="I552" s="186" t="s">
        <v>896</v>
      </c>
    </row>
    <row r="553" spans="1:9" ht="15" customHeight="1" x14ac:dyDescent="0.2">
      <c r="A553" s="182" t="s">
        <v>743</v>
      </c>
      <c r="B553" s="183" t="s">
        <v>602</v>
      </c>
      <c r="C553" s="187" t="s">
        <v>603</v>
      </c>
      <c r="D553" s="184"/>
      <c r="E553" s="184" t="s">
        <v>229</v>
      </c>
      <c r="F553" s="185" t="s">
        <v>231</v>
      </c>
      <c r="G553" s="185" t="s">
        <v>1406</v>
      </c>
      <c r="H553" s="186" t="s">
        <v>604</v>
      </c>
      <c r="I553" s="186" t="s">
        <v>337</v>
      </c>
    </row>
    <row r="554" spans="1:9" ht="15" customHeight="1" x14ac:dyDescent="0.2">
      <c r="A554" s="182" t="s">
        <v>7</v>
      </c>
      <c r="B554" s="183" t="s">
        <v>667</v>
      </c>
      <c r="C554" s="184" t="s">
        <v>668</v>
      </c>
      <c r="D554" s="184"/>
      <c r="E554" s="184" t="s">
        <v>229</v>
      </c>
      <c r="F554" s="185" t="s">
        <v>231</v>
      </c>
      <c r="G554" s="185" t="s">
        <v>1418</v>
      </c>
      <c r="H554" s="186" t="s">
        <v>841</v>
      </c>
      <c r="I554" s="186" t="s">
        <v>897</v>
      </c>
    </row>
    <row r="555" spans="1:9" ht="15" customHeight="1" x14ac:dyDescent="0.2">
      <c r="A555" s="182" t="s">
        <v>744</v>
      </c>
      <c r="B555" s="183" t="s">
        <v>607</v>
      </c>
      <c r="C555" s="187" t="s">
        <v>519</v>
      </c>
      <c r="D555" s="184" t="s">
        <v>774</v>
      </c>
      <c r="E555" s="184" t="s">
        <v>229</v>
      </c>
      <c r="F555" s="185" t="s">
        <v>234</v>
      </c>
      <c r="G555" s="185" t="s">
        <v>1417</v>
      </c>
      <c r="H555" s="186" t="s">
        <v>608</v>
      </c>
      <c r="I555" s="186" t="s">
        <v>70</v>
      </c>
    </row>
    <row r="556" spans="1:9" ht="15" customHeight="1" x14ac:dyDescent="0.2">
      <c r="A556" s="182" t="s">
        <v>19</v>
      </c>
      <c r="B556" s="183" t="s">
        <v>615</v>
      </c>
      <c r="C556" s="184" t="s">
        <v>882</v>
      </c>
      <c r="D556" s="184" t="s">
        <v>774</v>
      </c>
      <c r="E556" s="184" t="s">
        <v>229</v>
      </c>
      <c r="F556" s="185" t="s">
        <v>231</v>
      </c>
      <c r="G556" s="185" t="s">
        <v>1406</v>
      </c>
      <c r="H556" s="186" t="s">
        <v>616</v>
      </c>
      <c r="I556" s="186" t="s">
        <v>617</v>
      </c>
    </row>
    <row r="557" spans="1:9" ht="15" customHeight="1" x14ac:dyDescent="0.2">
      <c r="A557" s="182" t="s">
        <v>12</v>
      </c>
      <c r="B557" s="183" t="s">
        <v>674</v>
      </c>
      <c r="C557" s="184" t="s">
        <v>675</v>
      </c>
      <c r="D557" s="184"/>
      <c r="E557" s="184" t="s">
        <v>229</v>
      </c>
      <c r="F557" s="185" t="s">
        <v>231</v>
      </c>
      <c r="G557" s="185" t="s">
        <v>1420</v>
      </c>
      <c r="H557" s="186" t="s">
        <v>61</v>
      </c>
      <c r="I557" s="186" t="s">
        <v>285</v>
      </c>
    </row>
    <row r="558" spans="1:9" ht="15" customHeight="1" x14ac:dyDescent="0.2">
      <c r="A558" s="182" t="s">
        <v>745</v>
      </c>
      <c r="B558" s="183" t="s">
        <v>621</v>
      </c>
      <c r="C558" s="184" t="s">
        <v>887</v>
      </c>
      <c r="D558" s="184"/>
      <c r="E558" s="184" t="s">
        <v>229</v>
      </c>
      <c r="F558" s="185" t="s">
        <v>231</v>
      </c>
      <c r="G558" s="185" t="s">
        <v>1407</v>
      </c>
      <c r="H558" s="186" t="s">
        <v>622</v>
      </c>
      <c r="I558" s="186" t="s">
        <v>623</v>
      </c>
    </row>
    <row r="559" spans="1:9" ht="15" customHeight="1" x14ac:dyDescent="0.2">
      <c r="A559" s="182" t="s">
        <v>16</v>
      </c>
      <c r="B559" s="183" t="s">
        <v>676</v>
      </c>
      <c r="C559" s="187" t="s">
        <v>501</v>
      </c>
      <c r="D559" s="184"/>
      <c r="E559" s="184" t="s">
        <v>229</v>
      </c>
      <c r="F559" s="185" t="s">
        <v>231</v>
      </c>
      <c r="G559" s="185" t="s">
        <v>1410</v>
      </c>
      <c r="H559" s="186" t="s">
        <v>845</v>
      </c>
      <c r="I559" s="186" t="s">
        <v>899</v>
      </c>
    </row>
    <row r="560" spans="1:9" ht="15" customHeight="1" x14ac:dyDescent="0.2">
      <c r="A560" s="182" t="s">
        <v>746</v>
      </c>
      <c r="B560" s="183" t="s">
        <v>626</v>
      </c>
      <c r="C560" s="187" t="s">
        <v>888</v>
      </c>
      <c r="D560" s="184" t="s">
        <v>774</v>
      </c>
      <c r="E560" s="184" t="s">
        <v>229</v>
      </c>
      <c r="F560" s="185" t="s">
        <v>231</v>
      </c>
      <c r="G560" s="185" t="s">
        <v>1410</v>
      </c>
      <c r="H560" s="186" t="s">
        <v>627</v>
      </c>
      <c r="I560" s="186" t="s">
        <v>628</v>
      </c>
    </row>
    <row r="561" spans="1:12" ht="15" customHeight="1" x14ac:dyDescent="0.2">
      <c r="A561" s="182" t="s">
        <v>4</v>
      </c>
      <c r="B561" s="183" t="s">
        <v>677</v>
      </c>
      <c r="C561" s="187" t="s">
        <v>540</v>
      </c>
      <c r="D561" s="184" t="s">
        <v>774</v>
      </c>
      <c r="E561" s="184" t="s">
        <v>229</v>
      </c>
      <c r="F561" s="185" t="s">
        <v>231</v>
      </c>
      <c r="G561" s="185" t="s">
        <v>2177</v>
      </c>
      <c r="H561" s="186" t="s">
        <v>900</v>
      </c>
      <c r="I561" s="186" t="s">
        <v>65</v>
      </c>
    </row>
    <row r="562" spans="1:12" ht="15" customHeight="1" x14ac:dyDescent="0.2">
      <c r="A562" s="182" t="s">
        <v>15</v>
      </c>
      <c r="B562" s="183" t="s">
        <v>697</v>
      </c>
      <c r="C562" s="184" t="s">
        <v>678</v>
      </c>
      <c r="D562" s="184" t="s">
        <v>774</v>
      </c>
      <c r="E562" s="184" t="s">
        <v>229</v>
      </c>
      <c r="F562" s="185" t="s">
        <v>231</v>
      </c>
      <c r="G562" s="185" t="s">
        <v>2012</v>
      </c>
      <c r="H562" s="186" t="s">
        <v>48</v>
      </c>
      <c r="I562" s="186" t="s">
        <v>901</v>
      </c>
    </row>
    <row r="563" spans="1:12" ht="15" customHeight="1" x14ac:dyDescent="0.2">
      <c r="A563" s="182" t="s">
        <v>20</v>
      </c>
      <c r="B563" s="183" t="s">
        <v>679</v>
      </c>
      <c r="C563" s="184" t="s">
        <v>680</v>
      </c>
      <c r="D563" s="184" t="s">
        <v>774</v>
      </c>
      <c r="E563" s="184" t="s">
        <v>229</v>
      </c>
      <c r="F563" s="185" t="s">
        <v>231</v>
      </c>
      <c r="G563" s="185" t="s">
        <v>1385</v>
      </c>
      <c r="H563" s="186" t="s">
        <v>846</v>
      </c>
      <c r="I563" s="186" t="s">
        <v>307</v>
      </c>
    </row>
    <row r="564" spans="1:12" ht="15" customHeight="1" x14ac:dyDescent="0.2">
      <c r="A564" s="182" t="s">
        <v>5</v>
      </c>
      <c r="B564" s="183" t="s">
        <v>629</v>
      </c>
      <c r="C564" s="187" t="s">
        <v>885</v>
      </c>
      <c r="D564" s="184"/>
      <c r="E564" s="184" t="s">
        <v>229</v>
      </c>
      <c r="F564" s="185" t="s">
        <v>231</v>
      </c>
      <c r="G564" s="185" t="s">
        <v>1385</v>
      </c>
      <c r="H564" s="186" t="s">
        <v>630</v>
      </c>
      <c r="I564" s="186" t="s">
        <v>631</v>
      </c>
    </row>
    <row r="565" spans="1:12" ht="15" customHeight="1" x14ac:dyDescent="0.2">
      <c r="A565" s="182" t="s">
        <v>747</v>
      </c>
      <c r="B565" s="183" t="s">
        <v>681</v>
      </c>
      <c r="C565" s="187" t="s">
        <v>682</v>
      </c>
      <c r="D565" s="184"/>
      <c r="E565" s="184" t="s">
        <v>229</v>
      </c>
      <c r="F565" s="185" t="s">
        <v>231</v>
      </c>
      <c r="G565" s="185" t="s">
        <v>1410</v>
      </c>
      <c r="H565" s="186" t="s">
        <v>279</v>
      </c>
      <c r="I565" s="186" t="s">
        <v>902</v>
      </c>
    </row>
    <row r="566" spans="1:12" ht="15" customHeight="1" x14ac:dyDescent="0.2">
      <c r="A566" s="182" t="s">
        <v>748</v>
      </c>
      <c r="B566" s="183" t="s">
        <v>1778</v>
      </c>
      <c r="C566" s="187" t="s">
        <v>1779</v>
      </c>
      <c r="D566" s="184" t="s">
        <v>774</v>
      </c>
      <c r="E566" s="184" t="s">
        <v>229</v>
      </c>
      <c r="F566" s="185" t="s">
        <v>231</v>
      </c>
      <c r="G566" s="185" t="s">
        <v>1410</v>
      </c>
      <c r="H566" s="186" t="s">
        <v>1973</v>
      </c>
      <c r="I566" s="186" t="s">
        <v>1974</v>
      </c>
    </row>
    <row r="567" spans="1:12" ht="15" customHeight="1" x14ac:dyDescent="0.2">
      <c r="A567" s="182" t="s">
        <v>9</v>
      </c>
      <c r="B567" s="183" t="s">
        <v>470</v>
      </c>
      <c r="C567" s="187" t="s">
        <v>683</v>
      </c>
      <c r="D567" s="184" t="s">
        <v>774</v>
      </c>
      <c r="E567" s="184" t="s">
        <v>229</v>
      </c>
      <c r="F567" s="185" t="s">
        <v>231</v>
      </c>
      <c r="G567" s="185" t="s">
        <v>1385</v>
      </c>
      <c r="H567" s="186" t="s">
        <v>810</v>
      </c>
      <c r="I567" s="186" t="s">
        <v>903</v>
      </c>
    </row>
    <row r="568" spans="1:12" ht="15" customHeight="1" x14ac:dyDescent="0.2">
      <c r="A568" s="182"/>
      <c r="B568" s="183"/>
      <c r="C568" s="187"/>
      <c r="D568" s="184"/>
      <c r="E568" s="184"/>
      <c r="F568" s="185"/>
      <c r="G568" s="185"/>
      <c r="H568" s="186"/>
      <c r="I568" s="186"/>
    </row>
    <row r="569" spans="1:12" ht="15" customHeight="1" x14ac:dyDescent="0.2">
      <c r="A569" s="193"/>
      <c r="B569" s="194"/>
      <c r="C569" s="193"/>
      <c r="D569" s="193"/>
      <c r="E569" s="193"/>
      <c r="F569" s="193"/>
      <c r="G569" s="193"/>
      <c r="H569" s="195"/>
      <c r="I569" s="195"/>
      <c r="J569" s="420"/>
      <c r="K569" s="420"/>
      <c r="L569" s="420"/>
    </row>
    <row r="570" spans="1:12" ht="15" customHeight="1" x14ac:dyDescent="0.2">
      <c r="A570" s="196"/>
      <c r="B570" s="197"/>
      <c r="C570" s="487" t="s">
        <v>3230</v>
      </c>
      <c r="D570" s="487"/>
      <c r="E570" s="487"/>
      <c r="F570" s="487"/>
      <c r="G570" s="487"/>
      <c r="H570" s="487"/>
      <c r="I570" s="197"/>
      <c r="J570" s="421">
        <f>COUNTIF(D538:D569,"x")</f>
        <v>13</v>
      </c>
      <c r="K570" s="421">
        <f>COUNTIF(E538:E568,"Khmer")</f>
        <v>1</v>
      </c>
      <c r="L570" s="422">
        <f>COUNTIFS(E538:E569,"Khmer",D538:D569,"x")</f>
        <v>0</v>
      </c>
    </row>
  </sheetData>
  <mergeCells count="28">
    <mergeCell ref="A268:I268"/>
    <mergeCell ref="C313:H313"/>
    <mergeCell ref="A314:I314"/>
    <mergeCell ref="C348:H348"/>
    <mergeCell ref="A351:I351"/>
    <mergeCell ref="C385:H385"/>
    <mergeCell ref="A388:I388"/>
    <mergeCell ref="C422:H422"/>
    <mergeCell ref="A425:I425"/>
    <mergeCell ref="A1:I1"/>
    <mergeCell ref="C42:H42"/>
    <mergeCell ref="A44:I44"/>
    <mergeCell ref="C85:H85"/>
    <mergeCell ref="A87:I87"/>
    <mergeCell ref="C128:H128"/>
    <mergeCell ref="A130:I130"/>
    <mergeCell ref="C171:H171"/>
    <mergeCell ref="A173:I173"/>
    <mergeCell ref="C218:H218"/>
    <mergeCell ref="A219:I219"/>
    <mergeCell ref="C267:H267"/>
    <mergeCell ref="A536:I536"/>
    <mergeCell ref="C570:H570"/>
    <mergeCell ref="C459:H459"/>
    <mergeCell ref="A462:I462"/>
    <mergeCell ref="C496:H496"/>
    <mergeCell ref="A499:I499"/>
    <mergeCell ref="C533:H533"/>
  </mergeCells>
  <phoneticPr fontId="21" type="noConversion"/>
  <printOptions horizontalCentered="1"/>
  <pageMargins left="0.85" right="0.23" top="0.35433070866141736" bottom="0.19685039370078741" header="0.35433070866141736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9"/>
  <sheetViews>
    <sheetView workbookViewId="0">
      <selection activeCell="L215" sqref="L215"/>
    </sheetView>
  </sheetViews>
  <sheetFormatPr defaultRowHeight="15" x14ac:dyDescent="0.25"/>
  <cols>
    <col min="1" max="1" width="5.42578125" style="18" customWidth="1"/>
    <col min="2" max="2" width="27.5703125" style="18" customWidth="1"/>
    <col min="3" max="3" width="13.85546875" style="18" customWidth="1"/>
    <col min="4" max="4" width="5.42578125" style="18" customWidth="1"/>
    <col min="5" max="5" width="8.42578125" style="18" customWidth="1"/>
    <col min="6" max="6" width="25.28515625" style="18" customWidth="1"/>
    <col min="7" max="7" width="8" style="18" customWidth="1"/>
    <col min="8" max="9" width="7.140625" style="17" customWidth="1"/>
    <col min="10" max="10" width="7.7109375" style="17" customWidth="1"/>
    <col min="11" max="11" width="6.7109375" style="18" customWidth="1"/>
    <col min="12" max="12" width="8.85546875" style="18" customWidth="1"/>
    <col min="13" max="16384" width="9.140625" style="18"/>
  </cols>
  <sheetData>
    <row r="1" spans="1:11" s="2" customFormat="1" ht="15.75" x14ac:dyDescent="0.25">
      <c r="A1" s="490" t="s">
        <v>239</v>
      </c>
      <c r="B1" s="490"/>
      <c r="C1" s="491" t="s">
        <v>25</v>
      </c>
      <c r="D1" s="491"/>
      <c r="E1" s="491"/>
      <c r="F1" s="491"/>
      <c r="G1" s="491"/>
      <c r="H1" s="3"/>
      <c r="I1" s="3"/>
      <c r="J1" s="3"/>
    </row>
    <row r="2" spans="1:11" s="2" customFormat="1" ht="16.5" customHeight="1" x14ac:dyDescent="0.25">
      <c r="A2" s="491" t="s">
        <v>26</v>
      </c>
      <c r="B2" s="491"/>
      <c r="C2" s="491" t="s">
        <v>27</v>
      </c>
      <c r="D2" s="491"/>
      <c r="E2" s="491"/>
      <c r="F2" s="491"/>
      <c r="G2" s="491"/>
      <c r="H2" s="3"/>
      <c r="I2" s="3"/>
      <c r="J2" s="3"/>
    </row>
    <row r="3" spans="1:11" s="2" customFormat="1" ht="27.75" customHeight="1" x14ac:dyDescent="0.3">
      <c r="A3" s="492" t="s">
        <v>28</v>
      </c>
      <c r="B3" s="492"/>
      <c r="C3" s="492"/>
      <c r="D3" s="492"/>
      <c r="E3" s="492"/>
      <c r="F3" s="492"/>
      <c r="G3" s="4"/>
      <c r="H3" s="5"/>
      <c r="I3" s="5"/>
      <c r="J3" s="5"/>
    </row>
    <row r="4" spans="1:11" s="2" customFormat="1" ht="15.75" customHeight="1" x14ac:dyDescent="0.25">
      <c r="A4" s="493" t="s">
        <v>3200</v>
      </c>
      <c r="B4" s="493"/>
      <c r="C4" s="493"/>
      <c r="D4" s="493"/>
      <c r="E4" s="493"/>
      <c r="F4" s="493"/>
      <c r="G4" s="454"/>
      <c r="H4" s="7"/>
      <c r="I4" s="7"/>
      <c r="J4" s="7"/>
    </row>
    <row r="5" spans="1:11" s="453" customFormat="1" ht="15.75" customHeight="1" x14ac:dyDescent="0.25">
      <c r="A5" s="443"/>
      <c r="B5" s="443"/>
      <c r="C5" s="443"/>
      <c r="D5" s="443"/>
      <c r="E5" s="443"/>
      <c r="F5" s="443"/>
      <c r="G5" s="6"/>
      <c r="H5" s="452"/>
      <c r="I5" s="452"/>
      <c r="J5" s="452"/>
    </row>
    <row r="6" spans="1:11" s="12" customFormat="1" ht="20.25" customHeight="1" x14ac:dyDescent="0.25">
      <c r="A6" s="451" t="s">
        <v>766</v>
      </c>
      <c r="B6" s="451" t="s">
        <v>29</v>
      </c>
      <c r="C6" s="451" t="s">
        <v>30</v>
      </c>
      <c r="D6" s="451" t="s">
        <v>207</v>
      </c>
      <c r="E6" s="451" t="s">
        <v>769</v>
      </c>
      <c r="F6" s="451" t="s">
        <v>773</v>
      </c>
      <c r="G6" s="451" t="s">
        <v>31</v>
      </c>
      <c r="H6" s="9"/>
      <c r="I6" s="9" t="s">
        <v>32</v>
      </c>
      <c r="J6" s="10" t="s">
        <v>33</v>
      </c>
      <c r="K6" s="11" t="s">
        <v>709</v>
      </c>
    </row>
    <row r="7" spans="1:11" ht="20.100000000000001" customHeight="1" x14ac:dyDescent="0.25">
      <c r="A7" s="13" t="s">
        <v>710</v>
      </c>
      <c r="B7" s="14" t="s">
        <v>2433</v>
      </c>
      <c r="C7" s="15" t="s">
        <v>2434</v>
      </c>
      <c r="D7" s="15"/>
      <c r="E7" s="15" t="s">
        <v>230</v>
      </c>
      <c r="F7" s="16" t="s">
        <v>231</v>
      </c>
      <c r="G7" s="323" t="s">
        <v>1434</v>
      </c>
      <c r="H7" s="17">
        <f>YEAR(C7)</f>
        <v>2009</v>
      </c>
      <c r="I7" s="17">
        <f ca="1">YEAR(TODAY())-YEAR(C7)</f>
        <v>11</v>
      </c>
      <c r="J7" s="17" t="e">
        <f>IF(OR(C7=""),"",DATEDIF(C7,$AR$10,"y"))</f>
        <v>#NUM!</v>
      </c>
      <c r="K7" s="11" t="s">
        <v>711</v>
      </c>
    </row>
    <row r="8" spans="1:11" ht="20.100000000000001" customHeight="1" x14ac:dyDescent="0.25">
      <c r="A8" s="19" t="s">
        <v>712</v>
      </c>
      <c r="B8" s="20" t="s">
        <v>2442</v>
      </c>
      <c r="C8" s="22" t="s">
        <v>2443</v>
      </c>
      <c r="D8" s="22"/>
      <c r="E8" s="21" t="s">
        <v>229</v>
      </c>
      <c r="F8" s="23" t="s">
        <v>236</v>
      </c>
      <c r="G8" s="324" t="s">
        <v>1435</v>
      </c>
      <c r="H8" s="17">
        <f t="shared" ref="H8:H27" si="0">YEAR(C8)</f>
        <v>2009</v>
      </c>
      <c r="I8" s="17">
        <f t="shared" ref="I8:I27" ca="1" si="1">YEAR(TODAY())-YEAR(C8)</f>
        <v>11</v>
      </c>
      <c r="J8" s="17" t="e">
        <f>IF(OR(C8="",H11=""),"",DATEDIF(C8,$AR$10,"y"))</f>
        <v>#NUM!</v>
      </c>
      <c r="K8" s="11" t="s">
        <v>713</v>
      </c>
    </row>
    <row r="9" spans="1:11" ht="20.100000000000001" customHeight="1" x14ac:dyDescent="0.25">
      <c r="A9" s="19" t="s">
        <v>726</v>
      </c>
      <c r="B9" s="20" t="s">
        <v>2449</v>
      </c>
      <c r="C9" s="21" t="s">
        <v>2450</v>
      </c>
      <c r="D9" s="21" t="s">
        <v>774</v>
      </c>
      <c r="E9" s="21" t="s">
        <v>229</v>
      </c>
      <c r="F9" s="23" t="s">
        <v>231</v>
      </c>
      <c r="G9" s="324" t="s">
        <v>1436</v>
      </c>
      <c r="H9" s="17">
        <f t="shared" si="0"/>
        <v>2009</v>
      </c>
      <c r="I9" s="17">
        <f t="shared" ca="1" si="1"/>
        <v>11</v>
      </c>
      <c r="K9" s="11" t="s">
        <v>727</v>
      </c>
    </row>
    <row r="10" spans="1:11" ht="20.100000000000001" customHeight="1" x14ac:dyDescent="0.25">
      <c r="A10" s="19" t="s">
        <v>728</v>
      </c>
      <c r="B10" s="20" t="s">
        <v>2455</v>
      </c>
      <c r="C10" s="21" t="s">
        <v>2456</v>
      </c>
      <c r="D10" s="21" t="s">
        <v>774</v>
      </c>
      <c r="E10" s="21" t="s">
        <v>229</v>
      </c>
      <c r="F10" s="23" t="s">
        <v>2457</v>
      </c>
      <c r="G10" s="324" t="s">
        <v>1437</v>
      </c>
      <c r="H10" s="17">
        <f t="shared" si="0"/>
        <v>2008</v>
      </c>
      <c r="I10" s="17">
        <f t="shared" ca="1" si="1"/>
        <v>12</v>
      </c>
      <c r="K10" s="11" t="s">
        <v>729</v>
      </c>
    </row>
    <row r="11" spans="1:11" ht="20.100000000000001" customHeight="1" x14ac:dyDescent="0.25">
      <c r="A11" s="19" t="s">
        <v>730</v>
      </c>
      <c r="B11" s="20" t="s">
        <v>2464</v>
      </c>
      <c r="C11" s="21" t="s">
        <v>2465</v>
      </c>
      <c r="D11" s="21" t="s">
        <v>774</v>
      </c>
      <c r="E11" s="21" t="s">
        <v>229</v>
      </c>
      <c r="F11" s="23" t="s">
        <v>231</v>
      </c>
      <c r="G11" s="324" t="s">
        <v>1438</v>
      </c>
      <c r="H11" s="17">
        <f t="shared" si="0"/>
        <v>2009</v>
      </c>
      <c r="I11" s="17">
        <f t="shared" ca="1" si="1"/>
        <v>11</v>
      </c>
      <c r="K11" s="11" t="s">
        <v>731</v>
      </c>
    </row>
    <row r="12" spans="1:11" ht="20.100000000000001" customHeight="1" x14ac:dyDescent="0.25">
      <c r="A12" s="19" t="s">
        <v>732</v>
      </c>
      <c r="B12" s="20" t="s">
        <v>468</v>
      </c>
      <c r="C12" s="21" t="s">
        <v>2471</v>
      </c>
      <c r="D12" s="21" t="s">
        <v>774</v>
      </c>
      <c r="E12" s="21" t="s">
        <v>229</v>
      </c>
      <c r="F12" s="23" t="s">
        <v>231</v>
      </c>
      <c r="G12" s="324" t="s">
        <v>1439</v>
      </c>
      <c r="H12" s="17">
        <f t="shared" si="0"/>
        <v>2009</v>
      </c>
      <c r="I12" s="17">
        <f t="shared" ca="1" si="1"/>
        <v>11</v>
      </c>
      <c r="K12" s="11" t="s">
        <v>733</v>
      </c>
    </row>
    <row r="13" spans="1:11" ht="20.100000000000001" customHeight="1" x14ac:dyDescent="0.25">
      <c r="A13" s="19" t="s">
        <v>734</v>
      </c>
      <c r="B13" s="20" t="s">
        <v>2476</v>
      </c>
      <c r="C13" s="21" t="s">
        <v>2477</v>
      </c>
      <c r="D13" s="21"/>
      <c r="E13" s="21" t="s">
        <v>229</v>
      </c>
      <c r="F13" s="23" t="s">
        <v>231</v>
      </c>
      <c r="G13" s="324" t="s">
        <v>1440</v>
      </c>
      <c r="H13" s="17">
        <f t="shared" si="0"/>
        <v>2009</v>
      </c>
      <c r="I13" s="17">
        <f t="shared" ca="1" si="1"/>
        <v>11</v>
      </c>
    </row>
    <row r="14" spans="1:11" ht="20.100000000000001" customHeight="1" x14ac:dyDescent="0.25">
      <c r="A14" s="19" t="s">
        <v>735</v>
      </c>
      <c r="B14" s="20" t="s">
        <v>2481</v>
      </c>
      <c r="C14" s="21" t="s">
        <v>2482</v>
      </c>
      <c r="D14" s="21"/>
      <c r="E14" s="21" t="s">
        <v>229</v>
      </c>
      <c r="F14" s="23" t="s">
        <v>231</v>
      </c>
      <c r="G14" s="324" t="s">
        <v>1441</v>
      </c>
      <c r="H14" s="17">
        <f t="shared" si="0"/>
        <v>2009</v>
      </c>
      <c r="I14" s="17">
        <f t="shared" ca="1" si="1"/>
        <v>11</v>
      </c>
      <c r="K14" s="24" t="s">
        <v>736</v>
      </c>
    </row>
    <row r="15" spans="1:11" ht="20.100000000000001" customHeight="1" x14ac:dyDescent="0.25">
      <c r="A15" s="19" t="s">
        <v>737</v>
      </c>
      <c r="B15" s="20" t="s">
        <v>2487</v>
      </c>
      <c r="C15" s="21" t="s">
        <v>2488</v>
      </c>
      <c r="D15" s="21"/>
      <c r="E15" s="21" t="s">
        <v>229</v>
      </c>
      <c r="F15" s="23" t="s">
        <v>231</v>
      </c>
      <c r="G15" s="324" t="s">
        <v>1442</v>
      </c>
      <c r="H15" s="17">
        <f t="shared" si="0"/>
        <v>2008</v>
      </c>
      <c r="I15" s="17">
        <f t="shared" ca="1" si="1"/>
        <v>12</v>
      </c>
      <c r="K15" s="24" t="s">
        <v>738</v>
      </c>
    </row>
    <row r="16" spans="1:11" ht="20.100000000000001" customHeight="1" x14ac:dyDescent="0.25">
      <c r="A16" s="19" t="s">
        <v>2</v>
      </c>
      <c r="B16" s="20" t="s">
        <v>2492</v>
      </c>
      <c r="C16" s="21" t="s">
        <v>2493</v>
      </c>
      <c r="D16" s="21"/>
      <c r="E16" s="21" t="s">
        <v>229</v>
      </c>
      <c r="F16" s="23" t="s">
        <v>231</v>
      </c>
      <c r="G16" s="324" t="s">
        <v>1443</v>
      </c>
      <c r="H16" s="17">
        <f t="shared" si="0"/>
        <v>2009</v>
      </c>
      <c r="I16" s="17">
        <f t="shared" ca="1" si="1"/>
        <v>11</v>
      </c>
      <c r="K16" s="25" t="s">
        <v>739</v>
      </c>
    </row>
    <row r="17" spans="1:16" ht="20.100000000000001" customHeight="1" x14ac:dyDescent="0.25">
      <c r="A17" s="19" t="s">
        <v>3</v>
      </c>
      <c r="B17" s="20" t="s">
        <v>2499</v>
      </c>
      <c r="C17" s="21" t="s">
        <v>2500</v>
      </c>
      <c r="D17" s="21"/>
      <c r="E17" s="21" t="s">
        <v>229</v>
      </c>
      <c r="F17" s="23" t="s">
        <v>2501</v>
      </c>
      <c r="G17" s="324" t="s">
        <v>1444</v>
      </c>
      <c r="H17" s="17">
        <f t="shared" si="0"/>
        <v>2009</v>
      </c>
      <c r="I17" s="17">
        <f t="shared" ca="1" si="1"/>
        <v>11</v>
      </c>
    </row>
    <row r="18" spans="1:16" ht="20.100000000000001" customHeight="1" x14ac:dyDescent="0.25">
      <c r="A18" s="19" t="s">
        <v>11</v>
      </c>
      <c r="B18" s="20" t="s">
        <v>2506</v>
      </c>
      <c r="C18" s="21" t="s">
        <v>2507</v>
      </c>
      <c r="D18" s="21"/>
      <c r="E18" s="21" t="s">
        <v>229</v>
      </c>
      <c r="F18" s="23" t="s">
        <v>231</v>
      </c>
      <c r="G18" s="324" t="s">
        <v>1445</v>
      </c>
      <c r="H18" s="17">
        <f t="shared" si="0"/>
        <v>2009</v>
      </c>
      <c r="I18" s="17">
        <f t="shared" ca="1" si="1"/>
        <v>11</v>
      </c>
    </row>
    <row r="19" spans="1:16" ht="20.100000000000001" customHeight="1" x14ac:dyDescent="0.25">
      <c r="A19" s="19" t="s">
        <v>24</v>
      </c>
      <c r="B19" s="20" t="s">
        <v>1815</v>
      </c>
      <c r="C19" s="21" t="s">
        <v>2513</v>
      </c>
      <c r="D19" s="21"/>
      <c r="E19" s="21" t="s">
        <v>229</v>
      </c>
      <c r="F19" s="23" t="s">
        <v>231</v>
      </c>
      <c r="G19" s="324" t="s">
        <v>1446</v>
      </c>
      <c r="H19" s="17">
        <f t="shared" si="0"/>
        <v>2009</v>
      </c>
      <c r="I19" s="17">
        <f t="shared" ca="1" si="1"/>
        <v>11</v>
      </c>
      <c r="K19" s="26" t="s">
        <v>740</v>
      </c>
    </row>
    <row r="20" spans="1:16" ht="20.100000000000001" customHeight="1" x14ac:dyDescent="0.25">
      <c r="A20" s="19" t="s">
        <v>17</v>
      </c>
      <c r="B20" s="20" t="s">
        <v>2517</v>
      </c>
      <c r="C20" s="21" t="s">
        <v>2518</v>
      </c>
      <c r="D20" s="21"/>
      <c r="E20" s="21" t="s">
        <v>229</v>
      </c>
      <c r="F20" s="23" t="s">
        <v>236</v>
      </c>
      <c r="G20" s="324" t="s">
        <v>1447</v>
      </c>
      <c r="H20" s="17">
        <f t="shared" si="0"/>
        <v>2009</v>
      </c>
      <c r="I20" s="17">
        <f t="shared" ca="1" si="1"/>
        <v>11</v>
      </c>
      <c r="K20" s="26" t="s">
        <v>741</v>
      </c>
    </row>
    <row r="21" spans="1:16" ht="20.100000000000001" customHeight="1" x14ac:dyDescent="0.25">
      <c r="A21" s="19" t="s">
        <v>21</v>
      </c>
      <c r="B21" s="20" t="s">
        <v>2525</v>
      </c>
      <c r="C21" s="21" t="s">
        <v>2526</v>
      </c>
      <c r="D21" s="21"/>
      <c r="E21" s="21" t="s">
        <v>229</v>
      </c>
      <c r="F21" s="23" t="s">
        <v>231</v>
      </c>
      <c r="G21" s="324" t="s">
        <v>1448</v>
      </c>
      <c r="H21" s="17">
        <f t="shared" si="0"/>
        <v>2009</v>
      </c>
      <c r="I21" s="17">
        <f t="shared" ca="1" si="1"/>
        <v>11</v>
      </c>
      <c r="K21" s="26" t="s">
        <v>742</v>
      </c>
    </row>
    <row r="22" spans="1:16" ht="20.100000000000001" customHeight="1" x14ac:dyDescent="0.25">
      <c r="A22" s="19" t="s">
        <v>743</v>
      </c>
      <c r="B22" s="20" t="s">
        <v>2532</v>
      </c>
      <c r="C22" s="21" t="s">
        <v>1722</v>
      </c>
      <c r="D22" s="21"/>
      <c r="E22" s="21" t="s">
        <v>230</v>
      </c>
      <c r="F22" s="23" t="s">
        <v>231</v>
      </c>
      <c r="G22" s="324" t="s">
        <v>1449</v>
      </c>
      <c r="H22" s="17">
        <f t="shared" si="0"/>
        <v>2008</v>
      </c>
      <c r="I22" s="17">
        <f t="shared" ca="1" si="1"/>
        <v>12</v>
      </c>
    </row>
    <row r="23" spans="1:16" ht="20.100000000000001" customHeight="1" x14ac:dyDescent="0.25">
      <c r="A23" s="19" t="s">
        <v>7</v>
      </c>
      <c r="B23" s="20" t="s">
        <v>2536</v>
      </c>
      <c r="C23" s="21" t="s">
        <v>2537</v>
      </c>
      <c r="D23" s="21"/>
      <c r="E23" s="21" t="s">
        <v>229</v>
      </c>
      <c r="F23" s="23" t="s">
        <v>231</v>
      </c>
      <c r="G23" s="324" t="s">
        <v>1450</v>
      </c>
      <c r="H23" s="17">
        <f t="shared" si="0"/>
        <v>2008</v>
      </c>
      <c r="I23" s="17">
        <f t="shared" ca="1" si="1"/>
        <v>12</v>
      </c>
      <c r="K23" s="146" t="s">
        <v>467</v>
      </c>
    </row>
    <row r="24" spans="1:16" ht="20.100000000000001" customHeight="1" x14ac:dyDescent="0.25">
      <c r="A24" s="19" t="s">
        <v>744</v>
      </c>
      <c r="B24" s="20" t="s">
        <v>2542</v>
      </c>
      <c r="C24" s="21" t="s">
        <v>2543</v>
      </c>
      <c r="D24" s="21"/>
      <c r="E24" s="21" t="s">
        <v>229</v>
      </c>
      <c r="F24" s="23" t="s">
        <v>236</v>
      </c>
      <c r="G24" s="324" t="s">
        <v>1451</v>
      </c>
      <c r="H24" s="17">
        <f t="shared" si="0"/>
        <v>2009</v>
      </c>
      <c r="I24" s="17">
        <f t="shared" ca="1" si="1"/>
        <v>11</v>
      </c>
      <c r="K24" s="147" t="s">
        <v>466</v>
      </c>
    </row>
    <row r="25" spans="1:16" ht="20.100000000000001" customHeight="1" x14ac:dyDescent="0.25">
      <c r="A25" s="19" t="s">
        <v>19</v>
      </c>
      <c r="B25" s="20" t="s">
        <v>2549</v>
      </c>
      <c r="C25" s="21" t="s">
        <v>2550</v>
      </c>
      <c r="D25" s="21" t="s">
        <v>774</v>
      </c>
      <c r="E25" s="21" t="s">
        <v>229</v>
      </c>
      <c r="F25" s="23" t="s">
        <v>2551</v>
      </c>
      <c r="G25" s="324" t="s">
        <v>1452</v>
      </c>
      <c r="H25" s="17">
        <f t="shared" si="0"/>
        <v>2009</v>
      </c>
      <c r="I25" s="17">
        <f t="shared" ca="1" si="1"/>
        <v>11</v>
      </c>
    </row>
    <row r="26" spans="1:16" ht="20.100000000000001" customHeight="1" x14ac:dyDescent="0.25">
      <c r="A26" s="19" t="s">
        <v>12</v>
      </c>
      <c r="B26" s="20" t="s">
        <v>2556</v>
      </c>
      <c r="C26" s="21" t="s">
        <v>2557</v>
      </c>
      <c r="D26" s="21" t="s">
        <v>774</v>
      </c>
      <c r="E26" s="21" t="s">
        <v>229</v>
      </c>
      <c r="F26" s="23" t="s">
        <v>231</v>
      </c>
      <c r="G26" s="324" t="s">
        <v>1453</v>
      </c>
      <c r="H26" s="17">
        <f t="shared" si="0"/>
        <v>2009</v>
      </c>
      <c r="I26" s="17">
        <f t="shared" ca="1" si="1"/>
        <v>11</v>
      </c>
      <c r="L26" s="198" t="s">
        <v>481</v>
      </c>
      <c r="M26" s="199"/>
      <c r="N26" s="198" t="s">
        <v>905</v>
      </c>
      <c r="O26" s="200" t="str">
        <f>LEFT(L26,LEN(L26)-LEN(N26))</f>
        <v xml:space="preserve">Lê Hoàng </v>
      </c>
    </row>
    <row r="27" spans="1:16" ht="20.100000000000001" customHeight="1" x14ac:dyDescent="0.25">
      <c r="A27" s="19" t="s">
        <v>745</v>
      </c>
      <c r="B27" s="20" t="s">
        <v>1101</v>
      </c>
      <c r="C27" s="21" t="s">
        <v>2561</v>
      </c>
      <c r="D27" s="21" t="s">
        <v>774</v>
      </c>
      <c r="E27" s="21" t="s">
        <v>229</v>
      </c>
      <c r="F27" s="23" t="s">
        <v>231</v>
      </c>
      <c r="G27" s="324" t="s">
        <v>1454</v>
      </c>
      <c r="H27" s="17">
        <f t="shared" si="0"/>
        <v>2009</v>
      </c>
      <c r="I27" s="17">
        <f t="shared" ca="1" si="1"/>
        <v>11</v>
      </c>
      <c r="L27" s="201" t="s">
        <v>906</v>
      </c>
      <c r="M27" s="199"/>
      <c r="N27" s="199"/>
      <c r="O27" s="199"/>
    </row>
    <row r="28" spans="1:16" ht="20.100000000000001" customHeight="1" x14ac:dyDescent="0.25">
      <c r="A28" s="19" t="s">
        <v>16</v>
      </c>
      <c r="B28" s="20" t="s">
        <v>1101</v>
      </c>
      <c r="C28" s="21" t="s">
        <v>2568</v>
      </c>
      <c r="D28" s="21" t="s">
        <v>774</v>
      </c>
      <c r="E28" s="21" t="s">
        <v>229</v>
      </c>
      <c r="F28" s="23" t="s">
        <v>231</v>
      </c>
      <c r="G28" s="324" t="s">
        <v>1455</v>
      </c>
      <c r="L28" s="202" t="str">
        <f>LEFT(B28,FIND(" ",B28,1)-1)</f>
        <v>Nguyễn</v>
      </c>
      <c r="M28" s="201" t="s">
        <v>907</v>
      </c>
    </row>
    <row r="29" spans="1:16" ht="20.100000000000001" customHeight="1" x14ac:dyDescent="0.25">
      <c r="A29" s="19" t="s">
        <v>746</v>
      </c>
      <c r="B29" s="20" t="s">
        <v>2575</v>
      </c>
      <c r="C29" s="21" t="s">
        <v>2576</v>
      </c>
      <c r="D29" s="21" t="s">
        <v>774</v>
      </c>
      <c r="E29" s="21" t="s">
        <v>229</v>
      </c>
      <c r="F29" s="23" t="s">
        <v>231</v>
      </c>
      <c r="G29" s="324" t="s">
        <v>1456</v>
      </c>
      <c r="L29" s="202" t="str">
        <f>RIGHT(B28,LEN(B28)-FIND(" ",B28,1))</f>
        <v>Thị Kim Ngân</v>
      </c>
      <c r="M29" s="201" t="s">
        <v>907</v>
      </c>
    </row>
    <row r="30" spans="1:16" ht="20.100000000000001" customHeight="1" x14ac:dyDescent="0.25">
      <c r="A30" s="19" t="s">
        <v>4</v>
      </c>
      <c r="B30" s="20" t="s">
        <v>2582</v>
      </c>
      <c r="C30" s="21" t="s">
        <v>2583</v>
      </c>
      <c r="D30" s="21" t="s">
        <v>774</v>
      </c>
      <c r="E30" s="21" t="s">
        <v>229</v>
      </c>
      <c r="F30" s="23" t="s">
        <v>2584</v>
      </c>
      <c r="G30" s="324" t="s">
        <v>1457</v>
      </c>
      <c r="L30" s="496" t="str">
        <f>RIGHT(B28,LEN(B28)-FIND(" ",B28,1))</f>
        <v>Thị Kim Ngân</v>
      </c>
      <c r="M30" s="496"/>
      <c r="N30" s="496"/>
      <c r="O30" s="201" t="s">
        <v>908</v>
      </c>
    </row>
    <row r="31" spans="1:16" ht="20.100000000000001" customHeight="1" x14ac:dyDescent="0.25">
      <c r="A31" s="19" t="s">
        <v>15</v>
      </c>
      <c r="B31" s="20" t="s">
        <v>2590</v>
      </c>
      <c r="C31" s="21" t="s">
        <v>2591</v>
      </c>
      <c r="D31" s="21"/>
      <c r="E31" s="21" t="s">
        <v>229</v>
      </c>
      <c r="F31" s="23" t="s">
        <v>236</v>
      </c>
      <c r="G31" s="324" t="s">
        <v>1458</v>
      </c>
      <c r="L31" s="416"/>
      <c r="M31" s="417"/>
      <c r="N31" s="417"/>
      <c r="O31" s="417"/>
      <c r="P31" s="417"/>
    </row>
    <row r="32" spans="1:16" ht="20.100000000000001" customHeight="1" x14ac:dyDescent="0.25">
      <c r="A32" s="19" t="s">
        <v>20</v>
      </c>
      <c r="B32" s="20" t="s">
        <v>2596</v>
      </c>
      <c r="C32" s="21" t="s">
        <v>2597</v>
      </c>
      <c r="D32" s="21"/>
      <c r="E32" s="21" t="s">
        <v>229</v>
      </c>
      <c r="F32" s="23" t="s">
        <v>231</v>
      </c>
      <c r="G32" s="324" t="s">
        <v>1459</v>
      </c>
      <c r="L32" s="416"/>
      <c r="M32" s="417"/>
      <c r="N32" s="417"/>
      <c r="O32" s="417"/>
      <c r="P32" s="417"/>
    </row>
    <row r="33" spans="1:16" ht="20.100000000000001" customHeight="1" x14ac:dyDescent="0.25">
      <c r="A33" s="445" t="s">
        <v>5</v>
      </c>
      <c r="B33" s="446" t="s">
        <v>1758</v>
      </c>
      <c r="C33" s="447" t="s">
        <v>1587</v>
      </c>
      <c r="D33" s="447"/>
      <c r="E33" s="447" t="s">
        <v>229</v>
      </c>
      <c r="F33" s="448" t="s">
        <v>231</v>
      </c>
      <c r="G33" s="449"/>
      <c r="H33" s="450" t="s">
        <v>3246</v>
      </c>
      <c r="L33" s="416"/>
      <c r="M33" s="417"/>
      <c r="N33" s="417"/>
      <c r="O33" s="417"/>
      <c r="P33" s="417"/>
    </row>
    <row r="34" spans="1:16" ht="20.100000000000001" customHeight="1" x14ac:dyDescent="0.25">
      <c r="A34" s="19" t="s">
        <v>747</v>
      </c>
      <c r="B34" s="20" t="s">
        <v>2601</v>
      </c>
      <c r="C34" s="21" t="s">
        <v>2602</v>
      </c>
      <c r="D34" s="21"/>
      <c r="E34" s="21" t="s">
        <v>229</v>
      </c>
      <c r="F34" s="23" t="s">
        <v>231</v>
      </c>
      <c r="G34" s="324" t="s">
        <v>1461</v>
      </c>
      <c r="L34" s="416"/>
      <c r="M34" s="417"/>
      <c r="N34" s="417"/>
      <c r="O34" s="417"/>
      <c r="P34" s="417"/>
    </row>
    <row r="35" spans="1:16" ht="20.100000000000001" customHeight="1" x14ac:dyDescent="0.25">
      <c r="A35" s="19" t="s">
        <v>748</v>
      </c>
      <c r="B35" s="20" t="s">
        <v>2606</v>
      </c>
      <c r="C35" s="21" t="s">
        <v>2607</v>
      </c>
      <c r="D35" s="21" t="s">
        <v>774</v>
      </c>
      <c r="E35" s="21" t="s">
        <v>230</v>
      </c>
      <c r="F35" s="23" t="s">
        <v>234</v>
      </c>
      <c r="G35" s="324" t="s">
        <v>1462</v>
      </c>
      <c r="L35" s="416"/>
      <c r="M35" s="417"/>
      <c r="N35" s="417"/>
      <c r="O35" s="417"/>
      <c r="P35" s="417"/>
    </row>
    <row r="36" spans="1:16" ht="20.100000000000001" customHeight="1" x14ac:dyDescent="0.25">
      <c r="A36" s="19" t="s">
        <v>9</v>
      </c>
      <c r="B36" s="20" t="s">
        <v>2611</v>
      </c>
      <c r="C36" s="21" t="s">
        <v>2612</v>
      </c>
      <c r="D36" s="21" t="s">
        <v>774</v>
      </c>
      <c r="E36" s="21" t="s">
        <v>230</v>
      </c>
      <c r="F36" s="23" t="s">
        <v>2551</v>
      </c>
      <c r="G36" s="324" t="s">
        <v>1463</v>
      </c>
      <c r="L36" s="416"/>
      <c r="M36" s="417"/>
      <c r="N36" s="417"/>
      <c r="O36" s="417"/>
      <c r="P36" s="417"/>
    </row>
    <row r="37" spans="1:16" ht="20.100000000000001" customHeight="1" x14ac:dyDescent="0.25">
      <c r="A37" s="19" t="s">
        <v>10</v>
      </c>
      <c r="B37" s="20" t="s">
        <v>697</v>
      </c>
      <c r="C37" s="21" t="s">
        <v>2617</v>
      </c>
      <c r="D37" s="21" t="s">
        <v>774</v>
      </c>
      <c r="E37" s="21" t="s">
        <v>229</v>
      </c>
      <c r="F37" s="23" t="s">
        <v>236</v>
      </c>
      <c r="G37" s="324" t="s">
        <v>1464</v>
      </c>
      <c r="L37" s="416"/>
      <c r="M37" s="417"/>
      <c r="N37" s="417"/>
      <c r="O37" s="417"/>
      <c r="P37" s="417"/>
    </row>
    <row r="38" spans="1:16" ht="20.100000000000001" customHeight="1" x14ac:dyDescent="0.25">
      <c r="A38" s="19" t="s">
        <v>749</v>
      </c>
      <c r="B38" s="20" t="s">
        <v>2624</v>
      </c>
      <c r="C38" s="21" t="s">
        <v>2625</v>
      </c>
      <c r="D38" s="21"/>
      <c r="E38" s="21" t="s">
        <v>229</v>
      </c>
      <c r="F38" s="23" t="s">
        <v>231</v>
      </c>
      <c r="G38" s="324" t="s">
        <v>1465</v>
      </c>
      <c r="L38" s="416"/>
      <c r="M38" s="417"/>
      <c r="N38" s="417"/>
      <c r="O38" s="417"/>
      <c r="P38" s="417"/>
    </row>
    <row r="39" spans="1:16" ht="20.100000000000001" customHeight="1" x14ac:dyDescent="0.25">
      <c r="A39" s="27" t="s">
        <v>8</v>
      </c>
      <c r="B39" s="168" t="s">
        <v>2630</v>
      </c>
      <c r="C39" s="169" t="s">
        <v>2631</v>
      </c>
      <c r="D39" s="169" t="s">
        <v>774</v>
      </c>
      <c r="E39" s="169" t="s">
        <v>230</v>
      </c>
      <c r="F39" s="455" t="s">
        <v>231</v>
      </c>
      <c r="G39" s="456" t="s">
        <v>1466</v>
      </c>
      <c r="L39" s="416"/>
      <c r="M39" s="417"/>
      <c r="N39" s="417"/>
      <c r="O39" s="417"/>
      <c r="P39" s="417"/>
    </row>
    <row r="40" spans="1:16" ht="20.100000000000001" customHeight="1" x14ac:dyDescent="0.25">
      <c r="A40" s="8" t="s">
        <v>766</v>
      </c>
      <c r="B40" s="8" t="s">
        <v>29</v>
      </c>
      <c r="C40" s="8" t="s">
        <v>30</v>
      </c>
      <c r="D40" s="8" t="s">
        <v>207</v>
      </c>
      <c r="E40" s="8" t="s">
        <v>769</v>
      </c>
      <c r="F40" s="8" t="s">
        <v>773</v>
      </c>
      <c r="G40" s="8" t="s">
        <v>31</v>
      </c>
      <c r="L40" s="416"/>
      <c r="M40" s="417"/>
      <c r="N40" s="417"/>
      <c r="O40" s="417"/>
      <c r="P40" s="417"/>
    </row>
    <row r="41" spans="1:16" ht="20.100000000000001" customHeight="1" x14ac:dyDescent="0.25">
      <c r="A41" s="13" t="s">
        <v>18</v>
      </c>
      <c r="B41" s="14" t="s">
        <v>2352</v>
      </c>
      <c r="C41" s="15" t="s">
        <v>2634</v>
      </c>
      <c r="D41" s="15"/>
      <c r="E41" s="15" t="s">
        <v>229</v>
      </c>
      <c r="F41" s="16" t="s">
        <v>231</v>
      </c>
      <c r="G41" s="323" t="s">
        <v>1467</v>
      </c>
      <c r="L41" s="416"/>
      <c r="M41" s="417"/>
      <c r="N41" s="417"/>
      <c r="O41" s="417"/>
      <c r="P41" s="417"/>
    </row>
    <row r="42" spans="1:16" ht="20.100000000000001" customHeight="1" x14ac:dyDescent="0.25">
      <c r="A42" s="19" t="s">
        <v>6</v>
      </c>
      <c r="B42" s="20" t="s">
        <v>2638</v>
      </c>
      <c r="C42" s="21" t="s">
        <v>2639</v>
      </c>
      <c r="D42" s="21" t="s">
        <v>774</v>
      </c>
      <c r="E42" s="21" t="s">
        <v>229</v>
      </c>
      <c r="F42" s="23" t="s">
        <v>231</v>
      </c>
      <c r="G42" s="324" t="s">
        <v>1468</v>
      </c>
      <c r="H42" s="17">
        <f>YEAR(C44)</f>
        <v>2009</v>
      </c>
      <c r="I42" s="17">
        <f ca="1">YEAR(TODAY())-YEAR(C44)</f>
        <v>11</v>
      </c>
      <c r="L42" s="418"/>
      <c r="M42" s="416"/>
      <c r="N42" s="417"/>
      <c r="O42" s="417"/>
      <c r="P42" s="417"/>
    </row>
    <row r="43" spans="1:16" ht="20.100000000000001" customHeight="1" x14ac:dyDescent="0.25">
      <c r="A43" s="19" t="s">
        <v>13</v>
      </c>
      <c r="B43" s="20" t="s">
        <v>2644</v>
      </c>
      <c r="C43" s="21" t="s">
        <v>2645</v>
      </c>
      <c r="D43" s="21" t="s">
        <v>774</v>
      </c>
      <c r="E43" s="21" t="s">
        <v>229</v>
      </c>
      <c r="F43" s="23" t="s">
        <v>231</v>
      </c>
      <c r="G43" s="324" t="s">
        <v>1469</v>
      </c>
      <c r="H43" s="17">
        <f>YEAR(C45)</f>
        <v>2009</v>
      </c>
      <c r="I43" s="17">
        <f ca="1">YEAR(TODAY())-YEAR(C45)</f>
        <v>11</v>
      </c>
      <c r="L43" s="495"/>
      <c r="M43" s="495"/>
      <c r="N43" s="495"/>
      <c r="O43" s="416"/>
      <c r="P43" s="417"/>
    </row>
    <row r="44" spans="1:16" ht="20.100000000000001" customHeight="1" x14ac:dyDescent="0.25">
      <c r="A44" s="19" t="s">
        <v>14</v>
      </c>
      <c r="B44" s="20" t="s">
        <v>2651</v>
      </c>
      <c r="C44" s="21" t="s">
        <v>2652</v>
      </c>
      <c r="D44" s="21" t="s">
        <v>774</v>
      </c>
      <c r="E44" s="21" t="s">
        <v>230</v>
      </c>
      <c r="F44" s="23" t="s">
        <v>231</v>
      </c>
      <c r="G44" s="324" t="s">
        <v>1470</v>
      </c>
      <c r="L44" s="419"/>
      <c r="M44" s="419"/>
      <c r="N44" s="419"/>
      <c r="O44" s="416"/>
      <c r="P44" s="417"/>
    </row>
    <row r="45" spans="1:16" ht="20.100000000000001" customHeight="1" x14ac:dyDescent="0.25">
      <c r="A45" s="19" t="s">
        <v>376</v>
      </c>
      <c r="B45" s="20" t="s">
        <v>2654</v>
      </c>
      <c r="C45" s="21" t="s">
        <v>2655</v>
      </c>
      <c r="D45" s="21" t="s">
        <v>774</v>
      </c>
      <c r="E45" s="21" t="s">
        <v>229</v>
      </c>
      <c r="F45" s="23" t="s">
        <v>2656</v>
      </c>
      <c r="G45" s="324" t="s">
        <v>1471</v>
      </c>
    </row>
    <row r="46" spans="1:16" ht="18.75" customHeight="1" x14ac:dyDescent="0.25">
      <c r="A46" s="19" t="s">
        <v>698</v>
      </c>
      <c r="B46" s="414" t="s">
        <v>2661</v>
      </c>
      <c r="C46" s="415" t="s">
        <v>2662</v>
      </c>
      <c r="D46" s="415" t="s">
        <v>774</v>
      </c>
      <c r="E46" s="21" t="s">
        <v>229</v>
      </c>
      <c r="F46" s="23" t="s">
        <v>231</v>
      </c>
      <c r="G46" s="324" t="s">
        <v>1472</v>
      </c>
      <c r="J46" s="30"/>
      <c r="K46" s="167"/>
    </row>
    <row r="47" spans="1:16" ht="21.75" customHeight="1" x14ac:dyDescent="0.25">
      <c r="A47" s="27"/>
      <c r="B47" s="168"/>
      <c r="C47" s="169"/>
      <c r="D47" s="169"/>
      <c r="E47" s="169"/>
      <c r="F47" s="455"/>
      <c r="G47" s="456"/>
      <c r="H47" s="33"/>
      <c r="J47" s="30"/>
    </row>
    <row r="48" spans="1:16" s="2" customFormat="1" ht="20.100000000000001" customHeight="1" x14ac:dyDescent="0.25">
      <c r="A48" s="28"/>
      <c r="B48" s="29"/>
      <c r="C48" s="1"/>
      <c r="D48" s="494" t="s">
        <v>452</v>
      </c>
      <c r="E48" s="494"/>
      <c r="F48" s="494"/>
      <c r="G48" s="494"/>
      <c r="H48" s="3"/>
      <c r="I48" s="3"/>
      <c r="J48" s="3"/>
    </row>
    <row r="49" spans="1:10" s="2" customFormat="1" ht="20.100000000000001" customHeight="1" x14ac:dyDescent="0.25">
      <c r="A49" s="143"/>
      <c r="B49" s="31"/>
      <c r="C49" s="32"/>
      <c r="D49" s="32"/>
      <c r="E49" s="1"/>
      <c r="F49" s="31"/>
      <c r="G49" s="31"/>
      <c r="H49" s="3"/>
      <c r="I49" s="3"/>
      <c r="J49" s="3"/>
    </row>
    <row r="50" spans="1:10" s="2" customFormat="1" ht="20.100000000000001" customHeight="1" x14ac:dyDescent="0.25">
      <c r="A50" s="143"/>
      <c r="B50" s="31"/>
      <c r="C50" s="32"/>
      <c r="D50" s="32"/>
      <c r="E50" s="1"/>
      <c r="F50" s="31"/>
      <c r="G50" s="31"/>
      <c r="H50" s="3"/>
      <c r="I50" s="3"/>
      <c r="J50" s="3"/>
    </row>
    <row r="51" spans="1:10" s="2" customFormat="1" ht="20.100000000000001" customHeight="1" x14ac:dyDescent="0.25">
      <c r="A51" s="143"/>
      <c r="B51" s="31"/>
      <c r="C51" s="32"/>
      <c r="D51" s="32"/>
      <c r="E51" s="1"/>
      <c r="F51" s="31"/>
      <c r="G51" s="31"/>
      <c r="H51" s="3"/>
      <c r="I51" s="3"/>
      <c r="J51" s="3"/>
    </row>
    <row r="52" spans="1:10" s="2" customFormat="1" ht="15.75" x14ac:dyDescent="0.25">
      <c r="A52" s="143"/>
      <c r="B52" s="31"/>
      <c r="C52" s="32"/>
      <c r="D52" s="32"/>
      <c r="E52" s="1"/>
      <c r="F52" s="31"/>
      <c r="G52" s="31"/>
      <c r="H52" s="3"/>
      <c r="I52" s="3"/>
      <c r="J52" s="3"/>
    </row>
    <row r="53" spans="1:10" s="2" customFormat="1" ht="18.75" x14ac:dyDescent="0.3">
      <c r="A53" s="143"/>
      <c r="B53" s="31"/>
      <c r="C53" s="32"/>
      <c r="D53" s="488" t="s">
        <v>3247</v>
      </c>
      <c r="E53" s="488"/>
      <c r="F53" s="488"/>
      <c r="G53" s="488"/>
      <c r="H53" s="3"/>
      <c r="I53" s="3"/>
      <c r="J53" s="3"/>
    </row>
    <row r="54" spans="1:10" s="2" customFormat="1" ht="15.75" x14ac:dyDescent="0.25">
      <c r="A54" s="143"/>
      <c r="B54" s="31"/>
      <c r="C54" s="32"/>
      <c r="D54" s="32"/>
      <c r="E54" s="1"/>
      <c r="F54" s="31"/>
      <c r="G54" s="31"/>
      <c r="H54" s="3"/>
      <c r="I54" s="3"/>
      <c r="J54" s="3"/>
    </row>
    <row r="55" spans="1:10" s="2" customFormat="1" ht="15.75" x14ac:dyDescent="0.25">
      <c r="A55" s="143"/>
      <c r="B55" s="31"/>
      <c r="C55" s="32"/>
      <c r="D55" s="32"/>
      <c r="E55" s="1"/>
      <c r="F55" s="31"/>
      <c r="G55" s="31"/>
      <c r="H55" s="3"/>
      <c r="I55" s="3"/>
      <c r="J55" s="3"/>
    </row>
    <row r="56" spans="1:10" s="2" customFormat="1" ht="15.75" x14ac:dyDescent="0.25">
      <c r="A56" s="143"/>
      <c r="B56" s="31"/>
      <c r="C56" s="32"/>
      <c r="D56" s="32"/>
      <c r="E56" s="1"/>
      <c r="F56" s="31"/>
      <c r="G56" s="31"/>
      <c r="H56" s="3"/>
      <c r="I56" s="3"/>
      <c r="J56" s="3"/>
    </row>
    <row r="57" spans="1:10" s="2" customFormat="1" ht="15.75" x14ac:dyDescent="0.25">
      <c r="A57" s="143"/>
      <c r="B57" s="31"/>
      <c r="C57" s="32"/>
      <c r="D57" s="32"/>
      <c r="E57" s="1"/>
      <c r="F57" s="31"/>
      <c r="G57" s="31"/>
      <c r="H57" s="3"/>
      <c r="I57" s="3"/>
      <c r="J57" s="3"/>
    </row>
    <row r="58" spans="1:10" s="2" customFormat="1" ht="15.75" x14ac:dyDescent="0.25">
      <c r="A58" s="143"/>
      <c r="B58" s="31"/>
      <c r="C58" s="32"/>
      <c r="D58" s="32"/>
      <c r="E58" s="1"/>
      <c r="F58" s="31"/>
      <c r="G58" s="31"/>
      <c r="H58" s="3"/>
      <c r="I58" s="3"/>
      <c r="J58" s="3"/>
    </row>
    <row r="59" spans="1:10" s="2" customFormat="1" ht="15.75" x14ac:dyDescent="0.25">
      <c r="A59" s="143"/>
      <c r="B59" s="31"/>
      <c r="C59" s="32"/>
      <c r="D59" s="32"/>
      <c r="E59" s="1"/>
      <c r="F59" s="31"/>
      <c r="G59" s="31"/>
      <c r="H59" s="3"/>
      <c r="I59" s="3"/>
      <c r="J59" s="3"/>
    </row>
    <row r="60" spans="1:10" s="2" customFormat="1" ht="15.75" x14ac:dyDescent="0.25">
      <c r="A60" s="143"/>
      <c r="B60" s="31"/>
      <c r="C60" s="32"/>
      <c r="D60" s="32"/>
      <c r="E60" s="1"/>
      <c r="F60" s="31"/>
      <c r="G60" s="31"/>
      <c r="H60" s="3"/>
      <c r="I60" s="3"/>
      <c r="J60" s="3"/>
    </row>
    <row r="61" spans="1:10" s="2" customFormat="1" ht="15.75" x14ac:dyDescent="0.25">
      <c r="A61" s="143"/>
      <c r="B61" s="31"/>
      <c r="C61" s="32"/>
      <c r="D61" s="32"/>
      <c r="E61" s="1"/>
      <c r="F61" s="31"/>
      <c r="G61" s="31"/>
      <c r="H61" s="3"/>
      <c r="I61" s="3"/>
      <c r="J61" s="3"/>
    </row>
    <row r="62" spans="1:10" s="2" customFormat="1" ht="15.75" x14ac:dyDescent="0.25">
      <c r="A62" s="143"/>
      <c r="B62" s="31"/>
      <c r="C62" s="32"/>
      <c r="D62" s="32"/>
      <c r="E62" s="1"/>
      <c r="F62" s="31"/>
      <c r="G62" s="31"/>
      <c r="H62" s="3"/>
      <c r="I62" s="3"/>
      <c r="J62" s="3"/>
    </row>
    <row r="63" spans="1:10" s="2" customFormat="1" ht="15.75" x14ac:dyDescent="0.25">
      <c r="A63" s="143"/>
      <c r="B63" s="31"/>
      <c r="C63" s="32"/>
      <c r="D63" s="32"/>
      <c r="E63" s="1"/>
      <c r="F63" s="31"/>
      <c r="G63" s="31"/>
      <c r="H63" s="3"/>
      <c r="I63" s="3"/>
      <c r="J63" s="3"/>
    </row>
    <row r="64" spans="1:10" s="2" customFormat="1" ht="15.75" x14ac:dyDescent="0.25">
      <c r="A64" s="143"/>
      <c r="B64" s="31"/>
      <c r="C64" s="32"/>
      <c r="D64" s="32"/>
      <c r="E64" s="1"/>
      <c r="F64" s="31"/>
      <c r="G64" s="31"/>
      <c r="H64" s="3"/>
      <c r="I64" s="3"/>
      <c r="J64" s="3"/>
    </row>
    <row r="65" spans="1:10" s="2" customFormat="1" ht="15.75" x14ac:dyDescent="0.25">
      <c r="A65" s="143"/>
      <c r="B65" s="31"/>
      <c r="C65" s="32"/>
      <c r="D65" s="32"/>
      <c r="E65" s="1"/>
      <c r="F65" s="31"/>
      <c r="G65" s="31"/>
      <c r="H65" s="3"/>
      <c r="I65" s="3"/>
      <c r="J65" s="3"/>
    </row>
    <row r="66" spans="1:10" s="2" customFormat="1" ht="15.75" x14ac:dyDescent="0.25">
      <c r="A66" s="143"/>
      <c r="B66" s="31"/>
      <c r="C66" s="32"/>
      <c r="D66" s="32"/>
      <c r="E66" s="1"/>
      <c r="F66" s="31"/>
      <c r="G66" s="31"/>
      <c r="H66" s="3"/>
      <c r="I66" s="3"/>
      <c r="J66" s="3"/>
    </row>
    <row r="67" spans="1:10" s="2" customFormat="1" ht="15.75" x14ac:dyDescent="0.25">
      <c r="A67" s="143"/>
      <c r="B67" s="31"/>
      <c r="C67" s="32"/>
      <c r="D67" s="32"/>
      <c r="E67" s="1"/>
      <c r="F67" s="31"/>
      <c r="G67" s="31"/>
      <c r="H67" s="3"/>
      <c r="I67" s="3"/>
      <c r="J67" s="3"/>
    </row>
    <row r="68" spans="1:10" s="2" customFormat="1" ht="15.75" x14ac:dyDescent="0.25">
      <c r="A68" s="143"/>
      <c r="B68" s="31"/>
      <c r="C68" s="32"/>
      <c r="D68" s="32"/>
      <c r="E68" s="1"/>
      <c r="F68" s="31"/>
      <c r="G68" s="31"/>
      <c r="H68" s="3"/>
      <c r="I68" s="3"/>
      <c r="J68" s="3"/>
    </row>
    <row r="69" spans="1:10" s="2" customFormat="1" ht="15.75" x14ac:dyDescent="0.25">
      <c r="A69" s="143"/>
      <c r="B69" s="31"/>
      <c r="C69" s="32"/>
      <c r="D69" s="32"/>
      <c r="E69" s="1"/>
      <c r="F69" s="31"/>
      <c r="G69" s="31"/>
      <c r="H69" s="3"/>
      <c r="I69" s="3"/>
      <c r="J69" s="3"/>
    </row>
    <row r="70" spans="1:10" s="2" customFormat="1" ht="15.75" x14ac:dyDescent="0.25">
      <c r="A70" s="143"/>
      <c r="B70" s="31"/>
      <c r="C70" s="32"/>
      <c r="D70" s="32"/>
      <c r="E70" s="1"/>
      <c r="F70" s="31"/>
      <c r="G70" s="31"/>
      <c r="H70" s="3"/>
      <c r="I70" s="3"/>
      <c r="J70" s="3"/>
    </row>
    <row r="71" spans="1:10" s="2" customFormat="1" ht="15.75" x14ac:dyDescent="0.25">
      <c r="A71" s="143"/>
      <c r="B71" s="31"/>
      <c r="C71" s="32"/>
      <c r="D71" s="32"/>
      <c r="E71" s="1"/>
      <c r="F71" s="31"/>
      <c r="G71" s="31"/>
      <c r="H71" s="3"/>
      <c r="I71" s="3"/>
      <c r="J71" s="3"/>
    </row>
    <row r="72" spans="1:10" s="2" customFormat="1" ht="15.75" x14ac:dyDescent="0.25">
      <c r="A72" s="143"/>
      <c r="B72" s="31"/>
      <c r="C72" s="32"/>
      <c r="D72" s="32"/>
      <c r="E72" s="1"/>
      <c r="F72" s="31"/>
      <c r="G72" s="31"/>
      <c r="H72" s="3"/>
      <c r="I72" s="3"/>
      <c r="J72" s="3"/>
    </row>
    <row r="73" spans="1:10" s="2" customFormat="1" ht="15.75" x14ac:dyDescent="0.25">
      <c r="A73" s="143"/>
      <c r="B73" s="31"/>
      <c r="C73" s="32"/>
      <c r="D73" s="32"/>
      <c r="E73" s="1"/>
      <c r="F73" s="31"/>
      <c r="G73" s="31"/>
      <c r="H73" s="3"/>
      <c r="I73" s="3"/>
      <c r="J73" s="3"/>
    </row>
    <row r="74" spans="1:10" s="2" customFormat="1" ht="15.75" x14ac:dyDescent="0.25">
      <c r="A74" s="143"/>
      <c r="B74" s="31"/>
      <c r="C74" s="32"/>
      <c r="D74" s="32"/>
      <c r="E74" s="1"/>
      <c r="F74" s="31"/>
      <c r="G74" s="31"/>
      <c r="H74" s="3"/>
      <c r="I74" s="3"/>
      <c r="J74" s="3"/>
    </row>
    <row r="75" spans="1:10" s="2" customFormat="1" ht="15.75" x14ac:dyDescent="0.25">
      <c r="A75" s="143"/>
      <c r="B75" s="31"/>
      <c r="C75" s="32"/>
      <c r="D75" s="32"/>
      <c r="E75" s="1"/>
      <c r="F75" s="31"/>
      <c r="G75" s="31"/>
      <c r="H75" s="3"/>
      <c r="I75" s="3"/>
      <c r="J75" s="3"/>
    </row>
    <row r="76" spans="1:10" s="2" customFormat="1" ht="15.75" x14ac:dyDescent="0.25">
      <c r="A76" s="143"/>
      <c r="B76" s="31"/>
      <c r="C76" s="32"/>
      <c r="D76" s="32"/>
      <c r="E76" s="1"/>
      <c r="F76" s="31"/>
      <c r="G76" s="31"/>
      <c r="H76" s="3"/>
      <c r="I76" s="3"/>
      <c r="J76" s="3"/>
    </row>
    <row r="77" spans="1:10" s="2" customFormat="1" ht="15.75" x14ac:dyDescent="0.25">
      <c r="A77" s="143"/>
      <c r="B77" s="31"/>
      <c r="C77" s="32"/>
      <c r="D77" s="32"/>
      <c r="E77" s="1"/>
      <c r="F77" s="31"/>
      <c r="G77" s="31"/>
      <c r="H77" s="3"/>
      <c r="I77" s="3"/>
      <c r="J77" s="3"/>
    </row>
    <row r="78" spans="1:10" s="2" customFormat="1" ht="15.75" x14ac:dyDescent="0.25">
      <c r="A78" s="143"/>
      <c r="B78" s="31"/>
      <c r="C78" s="32"/>
      <c r="D78" s="32"/>
      <c r="E78" s="1"/>
      <c r="F78" s="31"/>
      <c r="G78" s="31"/>
      <c r="H78" s="3"/>
      <c r="I78" s="3"/>
      <c r="J78" s="3"/>
    </row>
    <row r="79" spans="1:10" s="2" customFormat="1" ht="15.75" x14ac:dyDescent="0.25">
      <c r="A79" s="143"/>
      <c r="B79" s="31"/>
      <c r="C79" s="32"/>
      <c r="D79" s="32"/>
      <c r="E79" s="1"/>
      <c r="F79" s="31"/>
      <c r="G79" s="31"/>
      <c r="H79" s="3"/>
      <c r="I79" s="3"/>
      <c r="J79" s="3"/>
    </row>
    <row r="80" spans="1:10" s="2" customFormat="1" ht="15.75" x14ac:dyDescent="0.25">
      <c r="A80" s="143"/>
      <c r="B80" s="31"/>
      <c r="C80" s="32"/>
      <c r="D80" s="32"/>
      <c r="E80" s="1"/>
      <c r="F80" s="31"/>
      <c r="G80" s="31"/>
      <c r="H80" s="3"/>
      <c r="I80" s="3"/>
      <c r="J80" s="3"/>
    </row>
    <row r="81" spans="1:16" s="2" customFormat="1" ht="15.75" x14ac:dyDescent="0.25">
      <c r="A81" s="143"/>
      <c r="B81" s="31"/>
      <c r="C81" s="32"/>
      <c r="D81" s="32"/>
      <c r="E81" s="1"/>
      <c r="F81" s="31"/>
      <c r="G81" s="31"/>
      <c r="H81" s="3"/>
      <c r="I81" s="3"/>
      <c r="J81" s="3"/>
    </row>
    <row r="82" spans="1:16" s="2" customFormat="1" ht="15.75" x14ac:dyDescent="0.25">
      <c r="A82" s="143"/>
      <c r="B82" s="31"/>
      <c r="C82" s="32"/>
      <c r="D82" s="32"/>
      <c r="E82" s="1"/>
      <c r="F82" s="31"/>
      <c r="G82" s="31"/>
      <c r="H82" s="3"/>
      <c r="I82" s="3"/>
      <c r="J82" s="3"/>
    </row>
    <row r="83" spans="1:16" s="2" customFormat="1" ht="15.75" x14ac:dyDescent="0.25">
      <c r="A83" s="143"/>
      <c r="B83" s="31"/>
      <c r="C83" s="32"/>
      <c r="D83" s="32"/>
      <c r="E83" s="1"/>
      <c r="F83" s="31"/>
      <c r="G83" s="31"/>
      <c r="H83" s="3"/>
      <c r="I83" s="3"/>
      <c r="J83" s="3"/>
    </row>
    <row r="84" spans="1:16" s="2" customFormat="1" ht="15.75" x14ac:dyDescent="0.25">
      <c r="A84" s="143"/>
      <c r="B84" s="31"/>
      <c r="C84" s="32"/>
      <c r="D84" s="32"/>
      <c r="E84" s="1"/>
      <c r="F84" s="31"/>
      <c r="G84" s="31"/>
      <c r="H84" s="3"/>
      <c r="I84" s="3"/>
      <c r="J84" s="3"/>
    </row>
    <row r="85" spans="1:16" s="2" customFormat="1" ht="15.75" x14ac:dyDescent="0.25">
      <c r="A85" s="143"/>
      <c r="B85" s="31"/>
      <c r="C85" s="32"/>
      <c r="D85" s="32"/>
      <c r="E85" s="1"/>
      <c r="F85" s="31"/>
      <c r="G85" s="31"/>
      <c r="H85" s="3"/>
      <c r="I85" s="3"/>
      <c r="J85" s="3"/>
    </row>
    <row r="86" spans="1:16" s="2" customFormat="1" ht="18.75" customHeight="1" x14ac:dyDescent="0.3">
      <c r="A86" s="490" t="s">
        <v>239</v>
      </c>
      <c r="B86" s="490"/>
      <c r="C86" s="491" t="s">
        <v>25</v>
      </c>
      <c r="D86" s="491"/>
      <c r="E86" s="491"/>
      <c r="F86" s="491"/>
      <c r="G86" s="491"/>
      <c r="H86" s="5"/>
      <c r="I86" s="5"/>
      <c r="J86" s="5"/>
    </row>
    <row r="87" spans="1:16" s="2" customFormat="1" ht="16.5" customHeight="1" x14ac:dyDescent="0.25">
      <c r="A87" s="491" t="s">
        <v>26</v>
      </c>
      <c r="B87" s="491"/>
      <c r="C87" s="491" t="s">
        <v>27</v>
      </c>
      <c r="D87" s="491"/>
      <c r="E87" s="491"/>
      <c r="F87" s="491"/>
      <c r="G87" s="491"/>
      <c r="H87" s="7"/>
      <c r="I87" s="7"/>
      <c r="J87" s="7"/>
    </row>
    <row r="88" spans="1:16" s="12" customFormat="1" ht="34.5" customHeight="1" x14ac:dyDescent="0.3">
      <c r="A88" s="492" t="s">
        <v>750</v>
      </c>
      <c r="B88" s="492"/>
      <c r="C88" s="492"/>
      <c r="D88" s="492"/>
      <c r="E88" s="492"/>
      <c r="F88" s="492"/>
      <c r="G88" s="4"/>
      <c r="H88" s="9"/>
      <c r="I88" s="9" t="s">
        <v>32</v>
      </c>
      <c r="J88" s="423"/>
      <c r="K88" s="424"/>
      <c r="L88" s="425"/>
      <c r="M88" s="425"/>
      <c r="N88" s="425"/>
      <c r="O88" s="425"/>
      <c r="P88" s="425"/>
    </row>
    <row r="89" spans="1:16" s="12" customFormat="1" ht="16.5" customHeight="1" x14ac:dyDescent="0.25">
      <c r="A89" s="493" t="s">
        <v>3200</v>
      </c>
      <c r="B89" s="493"/>
      <c r="C89" s="493"/>
      <c r="D89" s="493"/>
      <c r="E89" s="493"/>
      <c r="F89" s="493"/>
      <c r="G89" s="454"/>
      <c r="H89" s="9"/>
      <c r="I89" s="9"/>
      <c r="J89" s="423"/>
      <c r="K89" s="424"/>
      <c r="L89" s="425"/>
      <c r="M89" s="425"/>
      <c r="N89" s="425"/>
      <c r="O89" s="425"/>
      <c r="P89" s="425"/>
    </row>
    <row r="90" spans="1:16" ht="21" customHeight="1" x14ac:dyDescent="0.25">
      <c r="A90" s="443"/>
      <c r="B90" s="443"/>
      <c r="C90" s="443"/>
      <c r="D90" s="443"/>
      <c r="E90" s="443"/>
      <c r="F90" s="443"/>
      <c r="G90" s="6"/>
      <c r="H90" s="17">
        <f>YEAR(C92)</f>
        <v>2009</v>
      </c>
      <c r="I90" s="17">
        <f ca="1">YEAR(TODAY())-YEAR(C92)</f>
        <v>11</v>
      </c>
      <c r="J90" s="426"/>
      <c r="K90" s="424"/>
      <c r="L90" s="427"/>
      <c r="M90" s="427"/>
      <c r="N90" s="427"/>
      <c r="O90" s="427"/>
      <c r="P90" s="427"/>
    </row>
    <row r="91" spans="1:16" ht="20.100000000000001" customHeight="1" x14ac:dyDescent="0.25">
      <c r="A91" s="8" t="s">
        <v>766</v>
      </c>
      <c r="B91" s="8" t="s">
        <v>29</v>
      </c>
      <c r="C91" s="8" t="s">
        <v>30</v>
      </c>
      <c r="D91" s="8" t="s">
        <v>207</v>
      </c>
      <c r="E91" s="8" t="s">
        <v>769</v>
      </c>
      <c r="F91" s="8" t="s">
        <v>773</v>
      </c>
      <c r="G91" s="8" t="s">
        <v>31</v>
      </c>
      <c r="H91" s="17">
        <f t="shared" ref="H91:H110" si="2">YEAR(C93)</f>
        <v>2009</v>
      </c>
      <c r="I91" s="17">
        <f t="shared" ref="I91:I110" ca="1" si="3">YEAR(TODAY())-YEAR(C93)</f>
        <v>11</v>
      </c>
      <c r="J91" s="426"/>
      <c r="K91" s="424"/>
      <c r="L91" s="427"/>
      <c r="M91" s="427"/>
      <c r="N91" s="427"/>
      <c r="O91" s="427"/>
      <c r="P91" s="427"/>
    </row>
    <row r="92" spans="1:16" ht="20.100000000000001" customHeight="1" x14ac:dyDescent="0.25">
      <c r="A92" s="13" t="s">
        <v>710</v>
      </c>
      <c r="B92" s="14" t="s">
        <v>2663</v>
      </c>
      <c r="C92" s="15" t="s">
        <v>2612</v>
      </c>
      <c r="D92" s="15"/>
      <c r="E92" s="15" t="s">
        <v>229</v>
      </c>
      <c r="F92" s="16" t="s">
        <v>231</v>
      </c>
      <c r="G92" s="323" t="s">
        <v>1473</v>
      </c>
      <c r="H92" s="17">
        <f t="shared" si="2"/>
        <v>2007</v>
      </c>
      <c r="I92" s="17">
        <f t="shared" ca="1" si="3"/>
        <v>13</v>
      </c>
      <c r="J92" s="426"/>
      <c r="K92" s="424"/>
      <c r="L92" s="427"/>
      <c r="M92" s="427"/>
      <c r="N92" s="427"/>
      <c r="O92" s="427"/>
      <c r="P92" s="427"/>
    </row>
    <row r="93" spans="1:16" ht="20.100000000000001" customHeight="1" x14ac:dyDescent="0.25">
      <c r="A93" s="19" t="s">
        <v>712</v>
      </c>
      <c r="B93" s="20" t="s">
        <v>160</v>
      </c>
      <c r="C93" s="22" t="s">
        <v>2666</v>
      </c>
      <c r="D93" s="22" t="s">
        <v>774</v>
      </c>
      <c r="E93" s="21" t="s">
        <v>229</v>
      </c>
      <c r="F93" s="23" t="s">
        <v>2667</v>
      </c>
      <c r="G93" s="324" t="s">
        <v>1474</v>
      </c>
      <c r="H93" s="17">
        <f t="shared" si="2"/>
        <v>2009</v>
      </c>
      <c r="I93" s="17">
        <f t="shared" ca="1" si="3"/>
        <v>11</v>
      </c>
      <c r="J93" s="426"/>
      <c r="K93" s="424"/>
      <c r="L93" s="427"/>
      <c r="M93" s="427"/>
      <c r="N93" s="427"/>
      <c r="O93" s="427"/>
      <c r="P93" s="427"/>
    </row>
    <row r="94" spans="1:16" ht="20.100000000000001" customHeight="1" x14ac:dyDescent="0.25">
      <c r="A94" s="19" t="s">
        <v>726</v>
      </c>
      <c r="B94" s="20" t="s">
        <v>2672</v>
      </c>
      <c r="C94" s="21" t="s">
        <v>1775</v>
      </c>
      <c r="D94" s="21" t="s">
        <v>774</v>
      </c>
      <c r="E94" s="21" t="s">
        <v>230</v>
      </c>
      <c r="F94" s="23" t="s">
        <v>231</v>
      </c>
      <c r="G94" s="324" t="s">
        <v>1475</v>
      </c>
      <c r="H94" s="17">
        <f t="shared" si="2"/>
        <v>2009</v>
      </c>
      <c r="I94" s="17">
        <f t="shared" ca="1" si="3"/>
        <v>11</v>
      </c>
      <c r="J94" s="426"/>
      <c r="K94" s="424"/>
      <c r="L94" s="427"/>
      <c r="M94" s="427"/>
      <c r="N94" s="427"/>
      <c r="O94" s="427"/>
      <c r="P94" s="427"/>
    </row>
    <row r="95" spans="1:16" ht="20.100000000000001" customHeight="1" x14ac:dyDescent="0.25">
      <c r="A95" s="19" t="s">
        <v>728</v>
      </c>
      <c r="B95" s="20" t="s">
        <v>2674</v>
      </c>
      <c r="C95" s="21" t="s">
        <v>2675</v>
      </c>
      <c r="D95" s="21"/>
      <c r="E95" s="21" t="s">
        <v>229</v>
      </c>
      <c r="F95" s="23" t="s">
        <v>231</v>
      </c>
      <c r="G95" s="324" t="s">
        <v>1476</v>
      </c>
      <c r="H95" s="17">
        <f t="shared" si="2"/>
        <v>2009</v>
      </c>
      <c r="I95" s="17">
        <f t="shared" ca="1" si="3"/>
        <v>11</v>
      </c>
      <c r="J95" s="426"/>
      <c r="K95" s="424"/>
      <c r="L95" s="427"/>
      <c r="M95" s="427"/>
      <c r="N95" s="427"/>
      <c r="O95" s="427"/>
      <c r="P95" s="427"/>
    </row>
    <row r="96" spans="1:16" ht="20.100000000000001" customHeight="1" x14ac:dyDescent="0.25">
      <c r="A96" s="19" t="s">
        <v>730</v>
      </c>
      <c r="B96" s="20" t="s">
        <v>2678</v>
      </c>
      <c r="C96" s="21" t="s">
        <v>2679</v>
      </c>
      <c r="D96" s="21"/>
      <c r="E96" s="21" t="s">
        <v>229</v>
      </c>
      <c r="F96" s="23" t="s">
        <v>231</v>
      </c>
      <c r="G96" s="324" t="s">
        <v>1477</v>
      </c>
      <c r="H96" s="17">
        <f t="shared" si="2"/>
        <v>2009</v>
      </c>
      <c r="I96" s="17">
        <f t="shared" ca="1" si="3"/>
        <v>11</v>
      </c>
      <c r="J96" s="426"/>
      <c r="K96" s="427"/>
      <c r="L96" s="427"/>
      <c r="M96" s="427"/>
      <c r="N96" s="427"/>
      <c r="O96" s="427"/>
      <c r="P96" s="427"/>
    </row>
    <row r="97" spans="1:16" ht="20.100000000000001" customHeight="1" x14ac:dyDescent="0.25">
      <c r="A97" s="19" t="s">
        <v>732</v>
      </c>
      <c r="B97" s="20" t="s">
        <v>2684</v>
      </c>
      <c r="C97" s="21" t="s">
        <v>2685</v>
      </c>
      <c r="D97" s="21"/>
      <c r="E97" s="21" t="s">
        <v>229</v>
      </c>
      <c r="F97" s="23" t="s">
        <v>231</v>
      </c>
      <c r="G97" s="324" t="s">
        <v>1478</v>
      </c>
      <c r="H97" s="17">
        <f t="shared" si="2"/>
        <v>2008</v>
      </c>
      <c r="I97" s="17">
        <f t="shared" ca="1" si="3"/>
        <v>12</v>
      </c>
      <c r="J97" s="426"/>
      <c r="K97" s="428"/>
      <c r="L97" s="427"/>
      <c r="M97" s="427"/>
      <c r="N97" s="427"/>
      <c r="O97" s="427"/>
      <c r="P97" s="427"/>
    </row>
    <row r="98" spans="1:16" ht="20.100000000000001" customHeight="1" x14ac:dyDescent="0.25">
      <c r="A98" s="19" t="s">
        <v>734</v>
      </c>
      <c r="B98" s="20" t="s">
        <v>2689</v>
      </c>
      <c r="C98" s="21" t="s">
        <v>2690</v>
      </c>
      <c r="D98" s="21"/>
      <c r="E98" s="21" t="s">
        <v>229</v>
      </c>
      <c r="F98" s="23" t="s">
        <v>231</v>
      </c>
      <c r="G98" s="324" t="s">
        <v>1479</v>
      </c>
      <c r="H98" s="17">
        <f t="shared" si="2"/>
        <v>2008</v>
      </c>
      <c r="I98" s="17">
        <f t="shared" ca="1" si="3"/>
        <v>12</v>
      </c>
      <c r="J98" s="426"/>
      <c r="K98" s="428"/>
      <c r="L98" s="427"/>
      <c r="M98" s="427"/>
      <c r="N98" s="427"/>
      <c r="O98" s="427"/>
      <c r="P98" s="427"/>
    </row>
    <row r="99" spans="1:16" ht="20.100000000000001" customHeight="1" x14ac:dyDescent="0.25">
      <c r="A99" s="19" t="s">
        <v>735</v>
      </c>
      <c r="B99" s="20" t="s">
        <v>2694</v>
      </c>
      <c r="C99" s="21" t="s">
        <v>2695</v>
      </c>
      <c r="D99" s="21" t="s">
        <v>774</v>
      </c>
      <c r="E99" s="21" t="s">
        <v>230</v>
      </c>
      <c r="F99" s="23" t="s">
        <v>2696</v>
      </c>
      <c r="G99" s="324" t="s">
        <v>1480</v>
      </c>
      <c r="H99" s="17">
        <f t="shared" si="2"/>
        <v>2009</v>
      </c>
      <c r="I99" s="17">
        <f t="shared" ca="1" si="3"/>
        <v>11</v>
      </c>
      <c r="J99" s="426"/>
      <c r="K99" s="429"/>
      <c r="L99" s="427"/>
      <c r="M99" s="427"/>
      <c r="N99" s="427"/>
      <c r="O99" s="427"/>
      <c r="P99" s="427"/>
    </row>
    <row r="100" spans="1:16" ht="20.100000000000001" customHeight="1" x14ac:dyDescent="0.25">
      <c r="A100" s="19" t="s">
        <v>737</v>
      </c>
      <c r="B100" s="20" t="s">
        <v>2334</v>
      </c>
      <c r="C100" s="21" t="s">
        <v>2700</v>
      </c>
      <c r="D100" s="21"/>
      <c r="E100" s="21" t="s">
        <v>230</v>
      </c>
      <c r="F100" s="23" t="s">
        <v>231</v>
      </c>
      <c r="G100" s="324" t="s">
        <v>1481</v>
      </c>
      <c r="H100" s="17">
        <f t="shared" si="2"/>
        <v>2009</v>
      </c>
      <c r="I100" s="17">
        <f t="shared" ca="1" si="3"/>
        <v>11</v>
      </c>
      <c r="J100" s="426"/>
      <c r="K100" s="427"/>
      <c r="L100" s="427"/>
      <c r="M100" s="427"/>
      <c r="N100" s="427"/>
      <c r="O100" s="427"/>
      <c r="P100" s="427"/>
    </row>
    <row r="101" spans="1:16" ht="20.100000000000001" customHeight="1" x14ac:dyDescent="0.25">
      <c r="A101" s="19" t="s">
        <v>2</v>
      </c>
      <c r="B101" s="20" t="s">
        <v>2704</v>
      </c>
      <c r="C101" s="21" t="s">
        <v>2705</v>
      </c>
      <c r="D101" s="21"/>
      <c r="E101" s="21" t="s">
        <v>229</v>
      </c>
      <c r="F101" s="23" t="s">
        <v>231</v>
      </c>
      <c r="G101" s="324" t="s">
        <v>1482</v>
      </c>
      <c r="H101" s="17">
        <f t="shared" si="2"/>
        <v>2009</v>
      </c>
      <c r="I101" s="17">
        <f t="shared" ca="1" si="3"/>
        <v>11</v>
      </c>
      <c r="J101" s="426"/>
      <c r="K101" s="427"/>
      <c r="L101" s="427"/>
      <c r="M101" s="427"/>
      <c r="N101" s="427"/>
      <c r="O101" s="427"/>
      <c r="P101" s="427"/>
    </row>
    <row r="102" spans="1:16" ht="20.100000000000001" customHeight="1" x14ac:dyDescent="0.25">
      <c r="A102" s="19" t="s">
        <v>3</v>
      </c>
      <c r="B102" s="20" t="s">
        <v>1697</v>
      </c>
      <c r="C102" s="21" t="s">
        <v>2708</v>
      </c>
      <c r="D102" s="21"/>
      <c r="E102" s="21" t="s">
        <v>229</v>
      </c>
      <c r="F102" s="23" t="s">
        <v>231</v>
      </c>
      <c r="G102" s="324" t="s">
        <v>1483</v>
      </c>
      <c r="H102" s="17">
        <f t="shared" si="2"/>
        <v>2009</v>
      </c>
      <c r="I102" s="17">
        <f t="shared" ca="1" si="3"/>
        <v>11</v>
      </c>
      <c r="J102" s="426"/>
      <c r="K102" s="430"/>
      <c r="L102" s="427"/>
      <c r="M102" s="427"/>
      <c r="N102" s="427"/>
      <c r="O102" s="427"/>
      <c r="P102" s="427"/>
    </row>
    <row r="103" spans="1:16" ht="20.100000000000001" customHeight="1" x14ac:dyDescent="0.25">
      <c r="A103" s="19" t="s">
        <v>11</v>
      </c>
      <c r="B103" s="20" t="s">
        <v>2712</v>
      </c>
      <c r="C103" s="21" t="s">
        <v>2713</v>
      </c>
      <c r="D103" s="21"/>
      <c r="E103" s="21" t="s">
        <v>229</v>
      </c>
      <c r="F103" s="23" t="s">
        <v>231</v>
      </c>
      <c r="G103" s="324" t="s">
        <v>1484</v>
      </c>
      <c r="H103" s="17">
        <f t="shared" si="2"/>
        <v>2009</v>
      </c>
      <c r="I103" s="17">
        <f t="shared" ca="1" si="3"/>
        <v>11</v>
      </c>
      <c r="J103" s="426"/>
      <c r="K103" s="430"/>
      <c r="L103" s="427"/>
      <c r="M103" s="427"/>
      <c r="N103" s="427"/>
      <c r="O103" s="427"/>
      <c r="P103" s="427"/>
    </row>
    <row r="104" spans="1:16" ht="20.100000000000001" customHeight="1" x14ac:dyDescent="0.25">
      <c r="A104" s="19" t="s">
        <v>24</v>
      </c>
      <c r="B104" s="20" t="s">
        <v>2716</v>
      </c>
      <c r="C104" s="21" t="s">
        <v>2717</v>
      </c>
      <c r="D104" s="21"/>
      <c r="E104" s="21" t="s">
        <v>229</v>
      </c>
      <c r="F104" s="23" t="s">
        <v>236</v>
      </c>
      <c r="G104" s="324" t="s">
        <v>1485</v>
      </c>
      <c r="H104" s="17">
        <f t="shared" si="2"/>
        <v>2009</v>
      </c>
      <c r="I104" s="17">
        <f t="shared" ca="1" si="3"/>
        <v>11</v>
      </c>
      <c r="J104" s="426"/>
      <c r="K104" s="430"/>
      <c r="L104" s="427"/>
      <c r="M104" s="427"/>
      <c r="N104" s="427"/>
      <c r="O104" s="427"/>
      <c r="P104" s="427"/>
    </row>
    <row r="105" spans="1:16" ht="20.100000000000001" customHeight="1" x14ac:dyDescent="0.25">
      <c r="A105" s="19" t="s">
        <v>17</v>
      </c>
      <c r="B105" s="20" t="s">
        <v>2720</v>
      </c>
      <c r="C105" s="21" t="s">
        <v>2721</v>
      </c>
      <c r="D105" s="21" t="s">
        <v>774</v>
      </c>
      <c r="E105" s="21" t="s">
        <v>229</v>
      </c>
      <c r="F105" s="23" t="s">
        <v>231</v>
      </c>
      <c r="G105" s="324" t="s">
        <v>1486</v>
      </c>
      <c r="H105" s="17">
        <f t="shared" si="2"/>
        <v>2009</v>
      </c>
      <c r="I105" s="17">
        <f t="shared" ca="1" si="3"/>
        <v>11</v>
      </c>
      <c r="J105" s="426"/>
      <c r="K105" s="427"/>
      <c r="L105" s="427"/>
      <c r="M105" s="427"/>
      <c r="N105" s="427"/>
      <c r="O105" s="427"/>
      <c r="P105" s="427"/>
    </row>
    <row r="106" spans="1:16" ht="20.100000000000001" customHeight="1" x14ac:dyDescent="0.25">
      <c r="A106" s="19" t="s">
        <v>21</v>
      </c>
      <c r="B106" s="20" t="s">
        <v>2724</v>
      </c>
      <c r="C106" s="21" t="s">
        <v>2725</v>
      </c>
      <c r="D106" s="21"/>
      <c r="E106" s="21" t="s">
        <v>229</v>
      </c>
      <c r="F106" s="23" t="s">
        <v>231</v>
      </c>
      <c r="G106" s="324" t="s">
        <v>1487</v>
      </c>
      <c r="H106" s="17">
        <f t="shared" si="2"/>
        <v>2009</v>
      </c>
      <c r="I106" s="17">
        <f t="shared" ca="1" si="3"/>
        <v>11</v>
      </c>
      <c r="J106" s="426"/>
      <c r="K106" s="431"/>
      <c r="L106" s="427"/>
      <c r="M106" s="427"/>
      <c r="N106" s="427"/>
      <c r="O106" s="427"/>
      <c r="P106" s="427"/>
    </row>
    <row r="107" spans="1:16" ht="20.100000000000001" customHeight="1" x14ac:dyDescent="0.25">
      <c r="A107" s="19" t="s">
        <v>743</v>
      </c>
      <c r="B107" s="20" t="s">
        <v>502</v>
      </c>
      <c r="C107" s="21" t="s">
        <v>2729</v>
      </c>
      <c r="D107" s="21"/>
      <c r="E107" s="21" t="s">
        <v>229</v>
      </c>
      <c r="F107" s="23" t="s">
        <v>231</v>
      </c>
      <c r="G107" s="324" t="s">
        <v>1488</v>
      </c>
      <c r="H107" s="17">
        <f t="shared" si="2"/>
        <v>2009</v>
      </c>
      <c r="I107" s="17">
        <f t="shared" ca="1" si="3"/>
        <v>11</v>
      </c>
      <c r="J107" s="426"/>
      <c r="K107" s="432"/>
      <c r="L107" s="427"/>
      <c r="M107" s="427"/>
      <c r="N107" s="427"/>
      <c r="O107" s="427"/>
      <c r="P107" s="427"/>
    </row>
    <row r="108" spans="1:16" ht="20.100000000000001" customHeight="1" x14ac:dyDescent="0.25">
      <c r="A108" s="19" t="s">
        <v>7</v>
      </c>
      <c r="B108" s="20" t="s">
        <v>2733</v>
      </c>
      <c r="C108" s="21" t="s">
        <v>2734</v>
      </c>
      <c r="D108" s="21" t="s">
        <v>774</v>
      </c>
      <c r="E108" s="21" t="s">
        <v>229</v>
      </c>
      <c r="F108" s="23" t="s">
        <v>2551</v>
      </c>
      <c r="G108" s="324" t="s">
        <v>1489</v>
      </c>
      <c r="H108" s="17">
        <f t="shared" si="2"/>
        <v>2009</v>
      </c>
      <c r="I108" s="17">
        <f t="shared" ca="1" si="3"/>
        <v>11</v>
      </c>
      <c r="J108" s="426"/>
      <c r="K108" s="427"/>
      <c r="L108" s="427"/>
      <c r="M108" s="427"/>
      <c r="N108" s="427"/>
      <c r="O108" s="427"/>
      <c r="P108" s="427"/>
    </row>
    <row r="109" spans="1:16" ht="20.100000000000001" customHeight="1" x14ac:dyDescent="0.25">
      <c r="A109" s="19" t="s">
        <v>744</v>
      </c>
      <c r="B109" s="20" t="s">
        <v>2737</v>
      </c>
      <c r="C109" s="21" t="s">
        <v>2738</v>
      </c>
      <c r="D109" s="21" t="s">
        <v>774</v>
      </c>
      <c r="E109" s="21" t="s">
        <v>229</v>
      </c>
      <c r="F109" s="23" t="s">
        <v>2551</v>
      </c>
      <c r="G109" s="324" t="s">
        <v>1490</v>
      </c>
      <c r="H109" s="17">
        <f t="shared" si="2"/>
        <v>2009</v>
      </c>
      <c r="I109" s="17">
        <f t="shared" ca="1" si="3"/>
        <v>11</v>
      </c>
      <c r="J109" s="426"/>
      <c r="K109" s="427"/>
      <c r="L109" s="433"/>
      <c r="M109" s="427"/>
      <c r="N109" s="433"/>
      <c r="O109" s="434"/>
      <c r="P109" s="427"/>
    </row>
    <row r="110" spans="1:16" ht="20.100000000000001" customHeight="1" x14ac:dyDescent="0.25">
      <c r="A110" s="19" t="s">
        <v>19</v>
      </c>
      <c r="B110" s="20" t="s">
        <v>2741</v>
      </c>
      <c r="C110" s="21" t="s">
        <v>2742</v>
      </c>
      <c r="D110" s="21" t="s">
        <v>774</v>
      </c>
      <c r="E110" s="21" t="s">
        <v>229</v>
      </c>
      <c r="F110" s="23" t="s">
        <v>231</v>
      </c>
      <c r="G110" s="324" t="s">
        <v>1491</v>
      </c>
      <c r="H110" s="17">
        <f t="shared" si="2"/>
        <v>2009</v>
      </c>
      <c r="I110" s="17">
        <f t="shared" ca="1" si="3"/>
        <v>11</v>
      </c>
      <c r="J110" s="426"/>
      <c r="K110" s="427"/>
      <c r="L110" s="435"/>
      <c r="M110" s="427"/>
      <c r="N110" s="427"/>
      <c r="O110" s="427"/>
      <c r="P110" s="427"/>
    </row>
    <row r="111" spans="1:16" ht="20.100000000000001" customHeight="1" x14ac:dyDescent="0.25">
      <c r="A111" s="19" t="s">
        <v>12</v>
      </c>
      <c r="B111" s="20" t="s">
        <v>2747</v>
      </c>
      <c r="C111" s="21" t="s">
        <v>2748</v>
      </c>
      <c r="D111" s="21"/>
      <c r="E111" s="21" t="s">
        <v>229</v>
      </c>
      <c r="F111" s="23" t="s">
        <v>231</v>
      </c>
      <c r="G111" s="324" t="s">
        <v>1492</v>
      </c>
      <c r="J111" s="426"/>
      <c r="K111" s="427"/>
      <c r="L111" s="436"/>
      <c r="M111" s="435"/>
      <c r="N111" s="427"/>
      <c r="O111" s="427"/>
      <c r="P111" s="427"/>
    </row>
    <row r="112" spans="1:16" ht="20.100000000000001" customHeight="1" x14ac:dyDescent="0.25">
      <c r="A112" s="19" t="s">
        <v>745</v>
      </c>
      <c r="B112" s="20" t="s">
        <v>2752</v>
      </c>
      <c r="C112" s="21" t="s">
        <v>2753</v>
      </c>
      <c r="D112" s="21" t="s">
        <v>774</v>
      </c>
      <c r="E112" s="21" t="s">
        <v>230</v>
      </c>
      <c r="F112" s="23" t="s">
        <v>236</v>
      </c>
      <c r="G112" s="324" t="s">
        <v>1493</v>
      </c>
      <c r="J112" s="426"/>
      <c r="K112" s="427"/>
      <c r="L112" s="436"/>
      <c r="M112" s="435"/>
      <c r="N112" s="427"/>
      <c r="O112" s="427"/>
      <c r="P112" s="427"/>
    </row>
    <row r="113" spans="1:16" ht="20.100000000000001" customHeight="1" x14ac:dyDescent="0.25">
      <c r="A113" s="19" t="s">
        <v>16</v>
      </c>
      <c r="B113" s="20" t="s">
        <v>2759</v>
      </c>
      <c r="C113" s="21" t="s">
        <v>2760</v>
      </c>
      <c r="D113" s="21" t="s">
        <v>774</v>
      </c>
      <c r="E113" s="21" t="s">
        <v>229</v>
      </c>
      <c r="F113" s="23" t="s">
        <v>231</v>
      </c>
      <c r="G113" s="324" t="s">
        <v>1494</v>
      </c>
      <c r="J113" s="426"/>
      <c r="K113" s="427"/>
      <c r="L113" s="489"/>
      <c r="M113" s="489"/>
      <c r="N113" s="489"/>
      <c r="O113" s="435"/>
      <c r="P113" s="427"/>
    </row>
    <row r="114" spans="1:16" ht="20.100000000000001" customHeight="1" x14ac:dyDescent="0.25">
      <c r="A114" s="19" t="s">
        <v>746</v>
      </c>
      <c r="B114" s="20" t="s">
        <v>2766</v>
      </c>
      <c r="C114" s="21" t="s">
        <v>2767</v>
      </c>
      <c r="D114" s="21"/>
      <c r="E114" s="21" t="s">
        <v>230</v>
      </c>
      <c r="F114" s="23" t="s">
        <v>2551</v>
      </c>
      <c r="G114" s="324" t="s">
        <v>1495</v>
      </c>
      <c r="J114" s="426"/>
      <c r="K114" s="427"/>
      <c r="L114" s="435"/>
      <c r="M114" s="427"/>
      <c r="N114" s="427"/>
      <c r="O114" s="427"/>
      <c r="P114" s="427"/>
    </row>
    <row r="115" spans="1:16" ht="20.100000000000001" customHeight="1" x14ac:dyDescent="0.25">
      <c r="A115" s="19" t="s">
        <v>4</v>
      </c>
      <c r="B115" s="20" t="s">
        <v>2772</v>
      </c>
      <c r="C115" s="21" t="s">
        <v>2773</v>
      </c>
      <c r="D115" s="21" t="s">
        <v>774</v>
      </c>
      <c r="E115" s="21" t="s">
        <v>230</v>
      </c>
      <c r="F115" s="23" t="s">
        <v>231</v>
      </c>
      <c r="G115" s="324" t="s">
        <v>1496</v>
      </c>
      <c r="J115" s="426"/>
      <c r="K115" s="427"/>
      <c r="L115" s="435"/>
      <c r="M115" s="427"/>
      <c r="N115" s="427"/>
      <c r="O115" s="427"/>
      <c r="P115" s="427"/>
    </row>
    <row r="116" spans="1:16" ht="20.100000000000001" customHeight="1" x14ac:dyDescent="0.25">
      <c r="A116" s="19" t="s">
        <v>15</v>
      </c>
      <c r="B116" s="20" t="s">
        <v>2775</v>
      </c>
      <c r="C116" s="21" t="s">
        <v>2776</v>
      </c>
      <c r="D116" s="21" t="s">
        <v>774</v>
      </c>
      <c r="E116" s="21" t="s">
        <v>229</v>
      </c>
      <c r="F116" s="23" t="s">
        <v>231</v>
      </c>
      <c r="G116" s="324" t="s">
        <v>1497</v>
      </c>
      <c r="J116" s="426"/>
      <c r="K116" s="427"/>
      <c r="L116" s="435"/>
      <c r="M116" s="427"/>
      <c r="N116" s="427"/>
      <c r="O116" s="427"/>
      <c r="P116" s="427"/>
    </row>
    <row r="117" spans="1:16" ht="20.100000000000001" customHeight="1" x14ac:dyDescent="0.25">
      <c r="A117" s="19" t="s">
        <v>20</v>
      </c>
      <c r="B117" s="20" t="s">
        <v>2781</v>
      </c>
      <c r="C117" s="21" t="s">
        <v>1717</v>
      </c>
      <c r="D117" s="21"/>
      <c r="E117" s="21" t="s">
        <v>229</v>
      </c>
      <c r="F117" s="23" t="s">
        <v>236</v>
      </c>
      <c r="G117" s="324" t="s">
        <v>1498</v>
      </c>
      <c r="J117" s="426"/>
      <c r="K117" s="427"/>
      <c r="L117" s="435"/>
      <c r="M117" s="427"/>
      <c r="N117" s="427"/>
      <c r="O117" s="427"/>
      <c r="P117" s="427"/>
    </row>
    <row r="118" spans="1:16" ht="20.100000000000001" customHeight="1" x14ac:dyDescent="0.25">
      <c r="A118" s="19" t="s">
        <v>5</v>
      </c>
      <c r="B118" s="20" t="s">
        <v>2784</v>
      </c>
      <c r="C118" s="21" t="s">
        <v>2785</v>
      </c>
      <c r="D118" s="21"/>
      <c r="E118" s="21" t="s">
        <v>229</v>
      </c>
      <c r="F118" s="23" t="s">
        <v>2551</v>
      </c>
      <c r="G118" s="324" t="s">
        <v>1499</v>
      </c>
      <c r="H118" s="450" t="s">
        <v>3246</v>
      </c>
      <c r="L118" s="416"/>
      <c r="M118" s="417"/>
      <c r="N118" s="417"/>
      <c r="O118" s="417"/>
      <c r="P118" s="417"/>
    </row>
    <row r="119" spans="1:16" ht="20.100000000000001" customHeight="1" x14ac:dyDescent="0.25">
      <c r="A119" s="19" t="s">
        <v>747</v>
      </c>
      <c r="B119" s="20" t="s">
        <v>2788</v>
      </c>
      <c r="C119" s="21" t="s">
        <v>549</v>
      </c>
      <c r="D119" s="21" t="s">
        <v>774</v>
      </c>
      <c r="E119" s="21" t="s">
        <v>229</v>
      </c>
      <c r="F119" s="23" t="s">
        <v>2551</v>
      </c>
      <c r="G119" s="324" t="s">
        <v>1500</v>
      </c>
      <c r="L119" s="416"/>
      <c r="M119" s="417"/>
      <c r="N119" s="417"/>
      <c r="O119" s="417"/>
      <c r="P119" s="417"/>
    </row>
    <row r="120" spans="1:16" ht="20.100000000000001" customHeight="1" x14ac:dyDescent="0.25">
      <c r="A120" s="445" t="s">
        <v>748</v>
      </c>
      <c r="B120" s="446" t="s">
        <v>2348</v>
      </c>
      <c r="C120" s="447" t="s">
        <v>1665</v>
      </c>
      <c r="D120" s="447"/>
      <c r="E120" s="447" t="s">
        <v>229</v>
      </c>
      <c r="F120" s="448" t="s">
        <v>235</v>
      </c>
      <c r="G120" s="449"/>
      <c r="L120" s="416"/>
      <c r="M120" s="417"/>
      <c r="N120" s="417"/>
      <c r="O120" s="417"/>
      <c r="P120" s="417"/>
    </row>
    <row r="121" spans="1:16" ht="20.100000000000001" customHeight="1" x14ac:dyDescent="0.25">
      <c r="A121" s="19" t="s">
        <v>9</v>
      </c>
      <c r="B121" s="20" t="s">
        <v>2792</v>
      </c>
      <c r="C121" s="21" t="s">
        <v>2793</v>
      </c>
      <c r="D121" s="21" t="s">
        <v>774</v>
      </c>
      <c r="E121" s="21" t="s">
        <v>229</v>
      </c>
      <c r="F121" s="23" t="s">
        <v>231</v>
      </c>
      <c r="G121" s="324" t="s">
        <v>1502</v>
      </c>
      <c r="L121" s="416"/>
      <c r="M121" s="417"/>
      <c r="N121" s="417"/>
      <c r="O121" s="417"/>
      <c r="P121" s="417"/>
    </row>
    <row r="122" spans="1:16" ht="20.100000000000001" customHeight="1" x14ac:dyDescent="0.25">
      <c r="A122" s="19" t="s">
        <v>10</v>
      </c>
      <c r="B122" s="20" t="s">
        <v>2797</v>
      </c>
      <c r="C122" s="21" t="s">
        <v>2798</v>
      </c>
      <c r="D122" s="21" t="s">
        <v>774</v>
      </c>
      <c r="E122" s="21" t="s">
        <v>229</v>
      </c>
      <c r="F122" s="23" t="s">
        <v>2799</v>
      </c>
      <c r="G122" s="324" t="s">
        <v>1503</v>
      </c>
      <c r="L122" s="416"/>
      <c r="M122" s="417"/>
      <c r="N122" s="417"/>
      <c r="O122" s="417"/>
      <c r="P122" s="417"/>
    </row>
    <row r="123" spans="1:16" ht="20.100000000000001" customHeight="1" x14ac:dyDescent="0.25">
      <c r="A123" s="27" t="s">
        <v>749</v>
      </c>
      <c r="B123" s="168" t="s">
        <v>2804</v>
      </c>
      <c r="C123" s="169" t="s">
        <v>2721</v>
      </c>
      <c r="D123" s="169" t="s">
        <v>774</v>
      </c>
      <c r="E123" s="169" t="s">
        <v>230</v>
      </c>
      <c r="F123" s="455" t="s">
        <v>2551</v>
      </c>
      <c r="G123" s="456" t="s">
        <v>1504</v>
      </c>
      <c r="L123" s="416"/>
      <c r="M123" s="417"/>
      <c r="N123" s="417"/>
      <c r="O123" s="417"/>
      <c r="P123" s="417"/>
    </row>
    <row r="124" spans="1:16" ht="20.100000000000001" customHeight="1" x14ac:dyDescent="0.25">
      <c r="A124" s="8" t="s">
        <v>766</v>
      </c>
      <c r="B124" s="8" t="s">
        <v>29</v>
      </c>
      <c r="C124" s="8" t="s">
        <v>30</v>
      </c>
      <c r="D124" s="8" t="s">
        <v>207</v>
      </c>
      <c r="E124" s="8" t="s">
        <v>769</v>
      </c>
      <c r="F124" s="8" t="s">
        <v>773</v>
      </c>
      <c r="G124" s="8" t="s">
        <v>31</v>
      </c>
      <c r="L124" s="416"/>
      <c r="M124" s="417"/>
      <c r="N124" s="417"/>
      <c r="O124" s="417"/>
      <c r="P124" s="417"/>
    </row>
    <row r="125" spans="1:16" ht="20.100000000000001" customHeight="1" x14ac:dyDescent="0.25">
      <c r="A125" s="13" t="s">
        <v>8</v>
      </c>
      <c r="B125" s="14" t="s">
        <v>2810</v>
      </c>
      <c r="C125" s="15" t="s">
        <v>2811</v>
      </c>
      <c r="D125" s="15" t="s">
        <v>774</v>
      </c>
      <c r="E125" s="15" t="s">
        <v>229</v>
      </c>
      <c r="F125" s="16" t="s">
        <v>2551</v>
      </c>
      <c r="G125" s="323" t="s">
        <v>1505</v>
      </c>
      <c r="H125" s="17">
        <f>YEAR(C128)</f>
        <v>2009</v>
      </c>
      <c r="I125" s="17">
        <f ca="1">YEAR(TODAY())-YEAR(C128)</f>
        <v>11</v>
      </c>
      <c r="L125" s="418"/>
      <c r="M125" s="416"/>
      <c r="N125" s="417"/>
      <c r="O125" s="417"/>
      <c r="P125" s="417"/>
    </row>
    <row r="126" spans="1:16" ht="20.100000000000001" customHeight="1" x14ac:dyDescent="0.25">
      <c r="A126" s="19" t="s">
        <v>18</v>
      </c>
      <c r="B126" s="20" t="s">
        <v>644</v>
      </c>
      <c r="C126" s="21" t="s">
        <v>2815</v>
      </c>
      <c r="D126" s="21"/>
      <c r="E126" s="21" t="s">
        <v>229</v>
      </c>
      <c r="F126" s="23" t="s">
        <v>231</v>
      </c>
      <c r="G126" s="324" t="s">
        <v>1506</v>
      </c>
      <c r="H126" s="17">
        <f>YEAR(C130)</f>
        <v>2009</v>
      </c>
      <c r="I126" s="17">
        <f ca="1">YEAR(TODAY())-YEAR(C130)</f>
        <v>11</v>
      </c>
      <c r="L126" s="495"/>
      <c r="M126" s="495"/>
      <c r="N126" s="495"/>
      <c r="O126" s="416"/>
      <c r="P126" s="417"/>
    </row>
    <row r="127" spans="1:16" ht="20.100000000000001" customHeight="1" x14ac:dyDescent="0.25">
      <c r="A127" s="19" t="s">
        <v>6</v>
      </c>
      <c r="B127" s="20" t="s">
        <v>2819</v>
      </c>
      <c r="C127" s="21" t="s">
        <v>1744</v>
      </c>
      <c r="D127" s="21" t="s">
        <v>774</v>
      </c>
      <c r="E127" s="21" t="s">
        <v>229</v>
      </c>
      <c r="F127" s="23" t="s">
        <v>231</v>
      </c>
      <c r="G127" s="324" t="s">
        <v>1507</v>
      </c>
      <c r="L127" s="419"/>
      <c r="M127" s="419"/>
      <c r="N127" s="419"/>
      <c r="O127" s="416"/>
      <c r="P127" s="417"/>
    </row>
    <row r="128" spans="1:16" ht="20.100000000000001" customHeight="1" x14ac:dyDescent="0.25">
      <c r="A128" s="19" t="s">
        <v>13</v>
      </c>
      <c r="B128" s="20" t="s">
        <v>2822</v>
      </c>
      <c r="C128" s="21" t="s">
        <v>2679</v>
      </c>
      <c r="D128" s="21" t="s">
        <v>774</v>
      </c>
      <c r="E128" s="21" t="s">
        <v>229</v>
      </c>
      <c r="F128" s="23" t="s">
        <v>2551</v>
      </c>
      <c r="G128" s="324" t="s">
        <v>1508</v>
      </c>
    </row>
    <row r="129" spans="1:11" ht="20.100000000000001" customHeight="1" x14ac:dyDescent="0.25">
      <c r="A129" s="19" t="s">
        <v>14</v>
      </c>
      <c r="B129" s="20" t="s">
        <v>2828</v>
      </c>
      <c r="C129" s="21" t="s">
        <v>2829</v>
      </c>
      <c r="D129" s="21"/>
      <c r="E129" s="21" t="s">
        <v>229</v>
      </c>
      <c r="F129" s="23" t="s">
        <v>236</v>
      </c>
      <c r="G129" s="324" t="s">
        <v>1509</v>
      </c>
      <c r="J129" s="30"/>
      <c r="K129" s="167"/>
    </row>
    <row r="130" spans="1:11" ht="15.75" customHeight="1" x14ac:dyDescent="0.25">
      <c r="A130" s="19" t="s">
        <v>376</v>
      </c>
      <c r="B130" s="20" t="s">
        <v>86</v>
      </c>
      <c r="C130" s="21" t="s">
        <v>2833</v>
      </c>
      <c r="D130" s="21" t="s">
        <v>774</v>
      </c>
      <c r="E130" s="21" t="s">
        <v>229</v>
      </c>
      <c r="F130" s="23" t="s">
        <v>231</v>
      </c>
      <c r="G130" s="324" t="s">
        <v>1510</v>
      </c>
      <c r="H130" s="33"/>
      <c r="J130" s="30"/>
    </row>
    <row r="131" spans="1:11" ht="21.75" customHeight="1" x14ac:dyDescent="0.25">
      <c r="A131" s="19"/>
      <c r="B131" s="414"/>
      <c r="C131" s="415"/>
      <c r="D131" s="415"/>
      <c r="E131" s="21"/>
      <c r="F131" s="23"/>
      <c r="G131" s="324"/>
      <c r="H131" s="33"/>
      <c r="J131" s="30"/>
    </row>
    <row r="132" spans="1:11" s="2" customFormat="1" ht="20.100000000000001" customHeight="1" x14ac:dyDescent="0.25">
      <c r="A132" s="27"/>
      <c r="B132" s="168"/>
      <c r="C132" s="169"/>
      <c r="D132" s="169"/>
      <c r="E132" s="169"/>
      <c r="F132" s="455"/>
      <c r="G132" s="456"/>
      <c r="H132" s="3"/>
      <c r="I132" s="3"/>
      <c r="J132" s="3"/>
    </row>
    <row r="133" spans="1:11" s="2" customFormat="1" ht="20.100000000000001" customHeight="1" x14ac:dyDescent="0.25">
      <c r="A133" s="28"/>
      <c r="B133" s="29"/>
      <c r="C133" s="1"/>
      <c r="D133" s="494" t="s">
        <v>452</v>
      </c>
      <c r="E133" s="494"/>
      <c r="F133" s="494"/>
      <c r="G133" s="494"/>
      <c r="H133" s="3"/>
      <c r="I133" s="3"/>
      <c r="J133" s="3"/>
    </row>
    <row r="134" spans="1:11" s="2" customFormat="1" ht="20.100000000000001" customHeight="1" x14ac:dyDescent="0.25">
      <c r="A134" s="143"/>
      <c r="B134" s="31"/>
      <c r="C134" s="32"/>
      <c r="D134" s="32"/>
      <c r="E134" s="1"/>
      <c r="F134" s="31"/>
      <c r="G134" s="31"/>
      <c r="H134" s="3"/>
      <c r="I134" s="3"/>
      <c r="J134" s="3"/>
    </row>
    <row r="135" spans="1:11" s="2" customFormat="1" ht="20.100000000000001" customHeight="1" x14ac:dyDescent="0.25">
      <c r="A135" s="143"/>
      <c r="B135" s="31"/>
      <c r="C135" s="32"/>
      <c r="D135" s="32"/>
      <c r="E135" s="1"/>
      <c r="F135" s="31"/>
      <c r="G135" s="31"/>
      <c r="H135" s="3"/>
      <c r="I135" s="3"/>
      <c r="J135" s="3"/>
    </row>
    <row r="136" spans="1:11" s="2" customFormat="1" ht="15.75" x14ac:dyDescent="0.25">
      <c r="A136" s="143"/>
      <c r="B136" s="31"/>
      <c r="C136" s="32"/>
      <c r="D136" s="32"/>
      <c r="E136" s="1"/>
      <c r="F136" s="31"/>
      <c r="G136" s="31"/>
      <c r="H136" s="3"/>
      <c r="I136" s="3"/>
      <c r="J136" s="3"/>
    </row>
    <row r="137" spans="1:11" s="2" customFormat="1" ht="16.5" customHeight="1" x14ac:dyDescent="0.25">
      <c r="A137" s="143"/>
      <c r="B137" s="31"/>
      <c r="C137" s="32"/>
      <c r="D137" s="32"/>
      <c r="E137" s="1"/>
      <c r="F137" s="31"/>
      <c r="G137" s="31"/>
      <c r="H137" s="3"/>
      <c r="I137" s="3"/>
      <c r="J137" s="3"/>
    </row>
    <row r="138" spans="1:11" s="2" customFormat="1" ht="16.5" customHeight="1" x14ac:dyDescent="0.3">
      <c r="A138" s="143"/>
      <c r="B138" s="31"/>
      <c r="C138" s="32"/>
      <c r="D138" s="488" t="s">
        <v>3247</v>
      </c>
      <c r="E138" s="488"/>
      <c r="F138" s="488"/>
      <c r="G138" s="488"/>
      <c r="H138" s="3"/>
      <c r="I138" s="3"/>
      <c r="J138" s="3"/>
    </row>
    <row r="139" spans="1:11" s="2" customFormat="1" ht="16.5" customHeight="1" x14ac:dyDescent="0.25">
      <c r="A139" s="143"/>
      <c r="B139" s="31"/>
      <c r="C139" s="32"/>
      <c r="D139" s="32"/>
      <c r="E139" s="1"/>
      <c r="F139" s="31"/>
      <c r="G139" s="31"/>
      <c r="H139" s="3"/>
      <c r="I139" s="3"/>
      <c r="J139" s="3"/>
    </row>
    <row r="140" spans="1:11" s="2" customFormat="1" ht="16.5" customHeight="1" x14ac:dyDescent="0.25">
      <c r="A140" s="143"/>
      <c r="B140" s="31"/>
      <c r="C140" s="32"/>
      <c r="D140" s="32"/>
      <c r="E140" s="1"/>
      <c r="F140" s="31"/>
      <c r="G140" s="31"/>
      <c r="H140" s="3"/>
      <c r="I140" s="3"/>
      <c r="J140" s="3"/>
    </row>
    <row r="141" spans="1:11" s="2" customFormat="1" ht="16.5" customHeight="1" x14ac:dyDescent="0.25">
      <c r="A141" s="143"/>
      <c r="B141" s="31"/>
      <c r="C141" s="32"/>
      <c r="D141" s="32"/>
      <c r="E141" s="1"/>
      <c r="F141" s="31"/>
      <c r="G141" s="31"/>
      <c r="H141" s="3"/>
      <c r="I141" s="3"/>
      <c r="J141" s="3"/>
    </row>
    <row r="142" spans="1:11" s="2" customFormat="1" ht="16.5" customHeight="1" x14ac:dyDescent="0.25">
      <c r="A142" s="143"/>
      <c r="B142" s="31"/>
      <c r="C142" s="32"/>
      <c r="D142" s="32"/>
      <c r="E142" s="1"/>
      <c r="F142" s="31"/>
      <c r="G142" s="31"/>
      <c r="H142" s="3"/>
      <c r="I142" s="3"/>
      <c r="J142" s="3"/>
    </row>
    <row r="143" spans="1:11" s="2" customFormat="1" ht="16.5" customHeight="1" x14ac:dyDescent="0.25">
      <c r="A143" s="143"/>
      <c r="B143" s="31"/>
      <c r="C143" s="32"/>
      <c r="D143" s="32"/>
      <c r="E143" s="1"/>
      <c r="F143" s="31"/>
      <c r="G143" s="31"/>
      <c r="H143" s="3"/>
      <c r="I143" s="3"/>
      <c r="J143" s="3"/>
    </row>
    <row r="144" spans="1:11" s="2" customFormat="1" ht="16.5" customHeight="1" x14ac:dyDescent="0.25">
      <c r="A144" s="143"/>
      <c r="B144" s="31"/>
      <c r="C144" s="32"/>
      <c r="D144" s="32"/>
      <c r="E144" s="1"/>
      <c r="F144" s="31"/>
      <c r="G144" s="31"/>
      <c r="H144" s="3"/>
      <c r="I144" s="3"/>
      <c r="J144" s="3"/>
    </row>
    <row r="145" spans="1:10" s="2" customFormat="1" ht="16.5" customHeight="1" x14ac:dyDescent="0.25">
      <c r="A145" s="143"/>
      <c r="B145" s="31"/>
      <c r="C145" s="32"/>
      <c r="D145" s="32"/>
      <c r="E145" s="1"/>
      <c r="F145" s="31"/>
      <c r="G145" s="31"/>
      <c r="H145" s="3"/>
      <c r="I145" s="3"/>
      <c r="J145" s="3"/>
    </row>
    <row r="146" spans="1:10" s="2" customFormat="1" ht="16.5" customHeight="1" x14ac:dyDescent="0.25">
      <c r="A146" s="143"/>
      <c r="B146" s="31"/>
      <c r="C146" s="32"/>
      <c r="D146" s="32"/>
      <c r="E146" s="1"/>
      <c r="F146" s="31"/>
      <c r="G146" s="31"/>
      <c r="H146" s="3"/>
      <c r="I146" s="3"/>
      <c r="J146" s="3"/>
    </row>
    <row r="147" spans="1:10" s="2" customFormat="1" ht="16.5" customHeight="1" x14ac:dyDescent="0.25">
      <c r="A147" s="143"/>
      <c r="B147" s="31"/>
      <c r="C147" s="32"/>
      <c r="D147" s="32"/>
      <c r="E147" s="1"/>
      <c r="F147" s="31"/>
      <c r="G147" s="31"/>
      <c r="H147" s="3"/>
      <c r="I147" s="3"/>
      <c r="J147" s="3"/>
    </row>
    <row r="148" spans="1:10" s="2" customFormat="1" ht="16.5" customHeight="1" x14ac:dyDescent="0.25">
      <c r="A148" s="143"/>
      <c r="B148" s="31"/>
      <c r="C148" s="32"/>
      <c r="D148" s="32"/>
      <c r="E148" s="1"/>
      <c r="F148" s="31"/>
      <c r="G148" s="31"/>
      <c r="H148" s="3"/>
      <c r="I148" s="3"/>
      <c r="J148" s="3"/>
    </row>
    <row r="149" spans="1:10" s="2" customFormat="1" ht="16.5" customHeight="1" x14ac:dyDescent="0.25">
      <c r="A149" s="143"/>
      <c r="B149" s="31"/>
      <c r="C149" s="32"/>
      <c r="D149" s="32"/>
      <c r="E149" s="1"/>
      <c r="F149" s="31"/>
      <c r="G149" s="31"/>
      <c r="H149" s="3"/>
      <c r="I149" s="3"/>
      <c r="J149" s="3"/>
    </row>
    <row r="150" spans="1:10" s="2" customFormat="1" ht="16.5" customHeight="1" x14ac:dyDescent="0.25">
      <c r="A150" s="143"/>
      <c r="B150" s="31"/>
      <c r="C150" s="32"/>
      <c r="D150" s="32"/>
      <c r="E150" s="1"/>
      <c r="F150" s="31"/>
      <c r="G150" s="31"/>
      <c r="H150" s="3"/>
      <c r="I150" s="3"/>
      <c r="J150" s="3"/>
    </row>
    <row r="151" spans="1:10" s="2" customFormat="1" ht="16.5" customHeight="1" x14ac:dyDescent="0.25">
      <c r="A151" s="143"/>
      <c r="B151" s="31"/>
      <c r="C151" s="32"/>
      <c r="D151" s="32"/>
      <c r="E151" s="1"/>
      <c r="F151" s="31"/>
      <c r="G151" s="31"/>
      <c r="H151" s="3"/>
      <c r="I151" s="3"/>
      <c r="J151" s="3"/>
    </row>
    <row r="152" spans="1:10" s="2" customFormat="1" ht="16.5" customHeight="1" x14ac:dyDescent="0.25">
      <c r="A152" s="143"/>
      <c r="B152" s="31"/>
      <c r="C152" s="32"/>
      <c r="D152" s="32"/>
      <c r="E152" s="1"/>
      <c r="F152" s="31"/>
      <c r="G152" s="31"/>
      <c r="H152" s="3"/>
      <c r="I152" s="3"/>
      <c r="J152" s="3"/>
    </row>
    <row r="153" spans="1:10" s="2" customFormat="1" ht="16.5" customHeight="1" x14ac:dyDescent="0.25">
      <c r="A153" s="143"/>
      <c r="B153" s="31"/>
      <c r="C153" s="32"/>
      <c r="D153" s="32"/>
      <c r="E153" s="1"/>
      <c r="F153" s="31"/>
      <c r="G153" s="31"/>
      <c r="H153" s="3"/>
      <c r="I153" s="3"/>
      <c r="J153" s="3"/>
    </row>
    <row r="154" spans="1:10" s="2" customFormat="1" ht="16.5" customHeight="1" x14ac:dyDescent="0.25">
      <c r="A154" s="143"/>
      <c r="B154" s="31"/>
      <c r="C154" s="32"/>
      <c r="D154" s="32"/>
      <c r="E154" s="1"/>
      <c r="F154" s="31"/>
      <c r="G154" s="31"/>
      <c r="H154" s="3"/>
      <c r="I154" s="3"/>
      <c r="J154" s="3"/>
    </row>
    <row r="155" spans="1:10" s="2" customFormat="1" ht="16.5" customHeight="1" x14ac:dyDescent="0.25">
      <c r="A155" s="143"/>
      <c r="B155" s="31"/>
      <c r="C155" s="32"/>
      <c r="D155" s="32"/>
      <c r="E155" s="1"/>
      <c r="F155" s="31"/>
      <c r="G155" s="31"/>
      <c r="H155" s="3"/>
      <c r="I155" s="3"/>
      <c r="J155" s="3"/>
    </row>
    <row r="156" spans="1:10" s="2" customFormat="1" ht="16.5" customHeight="1" x14ac:dyDescent="0.25">
      <c r="A156" s="143"/>
      <c r="B156" s="31"/>
      <c r="C156" s="32"/>
      <c r="D156" s="32"/>
      <c r="E156" s="1"/>
      <c r="F156" s="31"/>
      <c r="G156" s="31"/>
      <c r="H156" s="3"/>
      <c r="I156" s="3"/>
      <c r="J156" s="3"/>
    </row>
    <row r="157" spans="1:10" s="2" customFormat="1" ht="16.5" customHeight="1" x14ac:dyDescent="0.25">
      <c r="A157" s="143"/>
      <c r="B157" s="31"/>
      <c r="C157" s="32"/>
      <c r="D157" s="32"/>
      <c r="E157" s="1"/>
      <c r="F157" s="31"/>
      <c r="G157" s="31"/>
      <c r="H157" s="3"/>
      <c r="I157" s="3"/>
      <c r="J157" s="3"/>
    </row>
    <row r="158" spans="1:10" s="2" customFormat="1" ht="16.5" customHeight="1" x14ac:dyDescent="0.25">
      <c r="A158" s="143"/>
      <c r="B158" s="31"/>
      <c r="C158" s="32"/>
      <c r="D158" s="32"/>
      <c r="E158" s="1"/>
      <c r="F158" s="31"/>
      <c r="G158" s="31"/>
      <c r="H158" s="3"/>
      <c r="I158" s="3"/>
      <c r="J158" s="3"/>
    </row>
    <row r="159" spans="1:10" s="2" customFormat="1" ht="16.5" customHeight="1" x14ac:dyDescent="0.25">
      <c r="A159" s="143"/>
      <c r="B159" s="31"/>
      <c r="C159" s="32"/>
      <c r="D159" s="32"/>
      <c r="E159" s="1"/>
      <c r="F159" s="31"/>
      <c r="G159" s="31"/>
      <c r="H159" s="3"/>
      <c r="I159" s="3"/>
      <c r="J159" s="3"/>
    </row>
    <row r="160" spans="1:10" s="2" customFormat="1" ht="16.5" customHeight="1" x14ac:dyDescent="0.25">
      <c r="A160" s="143"/>
      <c r="B160" s="31"/>
      <c r="C160" s="32"/>
      <c r="D160" s="32"/>
      <c r="E160" s="1"/>
      <c r="F160" s="31"/>
      <c r="G160" s="31"/>
      <c r="H160" s="3"/>
      <c r="I160" s="3"/>
      <c r="J160" s="3"/>
    </row>
    <row r="161" spans="1:16" s="2" customFormat="1" ht="16.5" customHeight="1" x14ac:dyDescent="0.25">
      <c r="A161" s="143"/>
      <c r="B161" s="31"/>
      <c r="C161" s="32"/>
      <c r="D161" s="32"/>
      <c r="E161" s="1"/>
      <c r="F161" s="31"/>
      <c r="G161" s="31"/>
      <c r="H161" s="3"/>
      <c r="I161" s="3"/>
      <c r="J161" s="3"/>
    </row>
    <row r="162" spans="1:16" s="2" customFormat="1" ht="16.5" customHeight="1" x14ac:dyDescent="0.25">
      <c r="A162" s="143"/>
      <c r="B162" s="31"/>
      <c r="C162" s="32"/>
      <c r="D162" s="32"/>
      <c r="E162" s="1"/>
      <c r="F162" s="31"/>
      <c r="G162" s="31"/>
      <c r="H162" s="3"/>
      <c r="I162" s="3"/>
      <c r="J162" s="3"/>
    </row>
    <row r="163" spans="1:16" s="2" customFormat="1" ht="16.5" customHeight="1" x14ac:dyDescent="0.25">
      <c r="A163" s="143"/>
      <c r="B163" s="31"/>
      <c r="C163" s="32"/>
      <c r="D163" s="32"/>
      <c r="E163" s="1"/>
      <c r="F163" s="31"/>
      <c r="G163" s="31"/>
      <c r="H163" s="3"/>
      <c r="I163" s="3"/>
      <c r="J163" s="3"/>
    </row>
    <row r="164" spans="1:16" s="2" customFormat="1" ht="16.5" customHeight="1" x14ac:dyDescent="0.25">
      <c r="A164" s="143"/>
      <c r="B164" s="31"/>
      <c r="C164" s="32"/>
      <c r="D164" s="32"/>
      <c r="E164" s="1"/>
      <c r="F164" s="31"/>
      <c r="G164" s="31"/>
      <c r="H164" s="3"/>
      <c r="I164" s="3"/>
      <c r="J164" s="3"/>
    </row>
    <row r="165" spans="1:16" s="2" customFormat="1" ht="16.5" customHeight="1" x14ac:dyDescent="0.25">
      <c r="A165" s="143"/>
      <c r="B165" s="31"/>
      <c r="C165" s="32"/>
      <c r="D165" s="32"/>
      <c r="E165" s="1"/>
      <c r="F165" s="31"/>
      <c r="G165" s="31"/>
      <c r="H165" s="3"/>
      <c r="I165" s="3"/>
      <c r="J165" s="3"/>
    </row>
    <row r="166" spans="1:16" s="2" customFormat="1" ht="16.5" customHeight="1" x14ac:dyDescent="0.25">
      <c r="A166" s="143"/>
      <c r="B166" s="31"/>
      <c r="C166" s="32"/>
      <c r="D166" s="32"/>
      <c r="E166" s="1"/>
      <c r="F166" s="31"/>
      <c r="G166" s="31"/>
      <c r="H166" s="3"/>
      <c r="I166" s="3"/>
      <c r="J166" s="3"/>
    </row>
    <row r="167" spans="1:16" s="2" customFormat="1" ht="16.5" customHeight="1" x14ac:dyDescent="0.25">
      <c r="A167" s="143"/>
      <c r="B167" s="31"/>
      <c r="C167" s="32"/>
      <c r="D167" s="32"/>
      <c r="E167" s="1"/>
      <c r="F167" s="31"/>
      <c r="G167" s="31"/>
      <c r="H167" s="3"/>
      <c r="I167" s="3"/>
      <c r="J167" s="3"/>
    </row>
    <row r="168" spans="1:16" s="2" customFormat="1" ht="16.5" customHeight="1" x14ac:dyDescent="0.25">
      <c r="A168" s="143"/>
      <c r="B168" s="31"/>
      <c r="C168" s="32"/>
      <c r="D168" s="32"/>
      <c r="E168" s="1"/>
      <c r="F168" s="31"/>
      <c r="G168" s="31"/>
      <c r="H168" s="3"/>
      <c r="I168" s="3"/>
      <c r="J168" s="3"/>
    </row>
    <row r="169" spans="1:16" s="12" customFormat="1" ht="17.25" customHeight="1" x14ac:dyDescent="0.25">
      <c r="A169" s="490" t="s">
        <v>239</v>
      </c>
      <c r="B169" s="490"/>
      <c r="C169" s="491" t="s">
        <v>25</v>
      </c>
      <c r="D169" s="491"/>
      <c r="E169" s="491"/>
      <c r="F169" s="491"/>
      <c r="G169" s="491"/>
      <c r="H169" s="9"/>
      <c r="I169" s="9" t="s">
        <v>32</v>
      </c>
      <c r="J169" s="423"/>
      <c r="K169" s="424"/>
      <c r="L169" s="425"/>
      <c r="M169" s="425"/>
      <c r="N169" s="425"/>
      <c r="O169" s="425"/>
      <c r="P169" s="425"/>
    </row>
    <row r="170" spans="1:16" ht="17.25" customHeight="1" x14ac:dyDescent="0.25">
      <c r="A170" s="491" t="s">
        <v>26</v>
      </c>
      <c r="B170" s="491"/>
      <c r="C170" s="491" t="s">
        <v>27</v>
      </c>
      <c r="D170" s="491"/>
      <c r="E170" s="491"/>
      <c r="F170" s="491"/>
      <c r="G170" s="491"/>
      <c r="H170" s="17">
        <f>YEAR(C175)</f>
        <v>2009</v>
      </c>
      <c r="I170" s="17">
        <f ca="1">YEAR(TODAY())-YEAR(C175)</f>
        <v>11</v>
      </c>
      <c r="J170" s="426"/>
      <c r="K170" s="424"/>
      <c r="L170" s="427"/>
      <c r="M170" s="427"/>
      <c r="N170" s="427"/>
      <c r="O170" s="427"/>
      <c r="P170" s="427"/>
    </row>
    <row r="171" spans="1:16" s="34" customFormat="1" ht="32.25" customHeight="1" x14ac:dyDescent="0.3">
      <c r="A171" s="492" t="s">
        <v>751</v>
      </c>
      <c r="B171" s="492"/>
      <c r="C171" s="492"/>
      <c r="D171" s="492"/>
      <c r="E171" s="492"/>
      <c r="F171" s="492"/>
      <c r="G171" s="4"/>
      <c r="H171" s="457"/>
      <c r="I171" s="457"/>
      <c r="J171" s="426"/>
      <c r="K171" s="424"/>
      <c r="L171" s="427"/>
      <c r="M171" s="427"/>
      <c r="N171" s="427"/>
      <c r="O171" s="427"/>
      <c r="P171" s="427"/>
    </row>
    <row r="172" spans="1:16" ht="17.25" customHeight="1" x14ac:dyDescent="0.25">
      <c r="A172" s="493" t="s">
        <v>3200</v>
      </c>
      <c r="B172" s="493"/>
      <c r="C172" s="493"/>
      <c r="D172" s="493"/>
      <c r="E172" s="493"/>
      <c r="F172" s="493"/>
      <c r="G172" s="454"/>
      <c r="H172" s="17">
        <f t="shared" ref="H172:H191" si="4">YEAR(C176)</f>
        <v>2009</v>
      </c>
      <c r="I172" s="17">
        <f t="shared" ref="I172:I191" ca="1" si="5">YEAR(TODAY())-YEAR(C176)</f>
        <v>11</v>
      </c>
      <c r="J172" s="426"/>
      <c r="K172" s="424"/>
      <c r="L172" s="427"/>
      <c r="M172" s="427"/>
      <c r="N172" s="427"/>
      <c r="O172" s="427"/>
      <c r="P172" s="427"/>
    </row>
    <row r="173" spans="1:16" ht="17.25" customHeight="1" x14ac:dyDescent="0.25">
      <c r="A173" s="443"/>
      <c r="B173" s="443"/>
      <c r="C173" s="443"/>
      <c r="D173" s="443"/>
      <c r="E173" s="443"/>
      <c r="F173" s="443"/>
      <c r="G173" s="6"/>
      <c r="H173" s="17">
        <f t="shared" si="4"/>
        <v>2009</v>
      </c>
      <c r="I173" s="17">
        <f t="shared" ca="1" si="5"/>
        <v>11</v>
      </c>
      <c r="J173" s="426"/>
      <c r="K173" s="424"/>
      <c r="L173" s="427"/>
      <c r="M173" s="427"/>
      <c r="N173" s="427"/>
      <c r="O173" s="427"/>
      <c r="P173" s="427"/>
    </row>
    <row r="174" spans="1:16" ht="17.25" customHeight="1" x14ac:dyDescent="0.25">
      <c r="A174" s="8" t="s">
        <v>766</v>
      </c>
      <c r="B174" s="8" t="s">
        <v>29</v>
      </c>
      <c r="C174" s="8" t="s">
        <v>30</v>
      </c>
      <c r="D174" s="8" t="s">
        <v>207</v>
      </c>
      <c r="E174" s="8" t="s">
        <v>769</v>
      </c>
      <c r="F174" s="8" t="s">
        <v>773</v>
      </c>
      <c r="G174" s="8" t="s">
        <v>31</v>
      </c>
      <c r="H174" s="17">
        <f t="shared" si="4"/>
        <v>2009</v>
      </c>
      <c r="I174" s="17">
        <f t="shared" ca="1" si="5"/>
        <v>11</v>
      </c>
      <c r="J174" s="426"/>
      <c r="K174" s="424"/>
      <c r="L174" s="427"/>
      <c r="M174" s="427"/>
      <c r="N174" s="427"/>
      <c r="O174" s="427"/>
      <c r="P174" s="427"/>
    </row>
    <row r="175" spans="1:16" ht="17.25" customHeight="1" x14ac:dyDescent="0.25">
      <c r="A175" s="13" t="s">
        <v>710</v>
      </c>
      <c r="B175" s="14" t="s">
        <v>2838</v>
      </c>
      <c r="C175" s="15" t="s">
        <v>2839</v>
      </c>
      <c r="D175" s="15" t="s">
        <v>774</v>
      </c>
      <c r="E175" s="15" t="s">
        <v>229</v>
      </c>
      <c r="F175" s="16" t="s">
        <v>231</v>
      </c>
      <c r="G175" s="323" t="s">
        <v>1511</v>
      </c>
      <c r="H175" s="17">
        <f t="shared" si="4"/>
        <v>2007</v>
      </c>
      <c r="I175" s="17">
        <f t="shared" ca="1" si="5"/>
        <v>13</v>
      </c>
      <c r="J175" s="426"/>
      <c r="K175" s="424"/>
      <c r="L175" s="427"/>
      <c r="M175" s="427"/>
      <c r="N175" s="427"/>
      <c r="O175" s="427"/>
      <c r="P175" s="427"/>
    </row>
    <row r="176" spans="1:16" ht="20.100000000000001" customHeight="1" x14ac:dyDescent="0.25">
      <c r="A176" s="19" t="s">
        <v>712</v>
      </c>
      <c r="B176" s="20" t="s">
        <v>2843</v>
      </c>
      <c r="C176" s="22" t="s">
        <v>2844</v>
      </c>
      <c r="D176" s="22" t="s">
        <v>774</v>
      </c>
      <c r="E176" s="21" t="s">
        <v>229</v>
      </c>
      <c r="F176" s="23" t="s">
        <v>231</v>
      </c>
      <c r="G176" s="324" t="s">
        <v>1512</v>
      </c>
      <c r="H176" s="17">
        <f t="shared" si="4"/>
        <v>2009</v>
      </c>
      <c r="I176" s="17">
        <f t="shared" ca="1" si="5"/>
        <v>11</v>
      </c>
      <c r="J176" s="426"/>
      <c r="K176" s="424"/>
      <c r="L176" s="427"/>
      <c r="M176" s="427"/>
      <c r="N176" s="427"/>
      <c r="O176" s="427"/>
      <c r="P176" s="427"/>
    </row>
    <row r="177" spans="1:16" ht="20.100000000000001" customHeight="1" x14ac:dyDescent="0.25">
      <c r="A177" s="19" t="s">
        <v>726</v>
      </c>
      <c r="B177" s="20" t="s">
        <v>2851</v>
      </c>
      <c r="C177" s="21" t="s">
        <v>2852</v>
      </c>
      <c r="D177" s="21" t="s">
        <v>774</v>
      </c>
      <c r="E177" s="21" t="s">
        <v>229</v>
      </c>
      <c r="F177" s="23" t="s">
        <v>231</v>
      </c>
      <c r="G177" s="324" t="s">
        <v>1513</v>
      </c>
      <c r="H177" s="17">
        <f t="shared" si="4"/>
        <v>2009</v>
      </c>
      <c r="I177" s="17">
        <f t="shared" ca="1" si="5"/>
        <v>11</v>
      </c>
      <c r="J177" s="426"/>
      <c r="K177" s="427"/>
      <c r="L177" s="427"/>
      <c r="M177" s="427"/>
      <c r="N177" s="427"/>
      <c r="O177" s="427"/>
      <c r="P177" s="427"/>
    </row>
    <row r="178" spans="1:16" ht="20.100000000000001" customHeight="1" x14ac:dyDescent="0.25">
      <c r="A178" s="19" t="s">
        <v>728</v>
      </c>
      <c r="B178" s="20" t="s">
        <v>2856</v>
      </c>
      <c r="C178" s="21" t="s">
        <v>2857</v>
      </c>
      <c r="D178" s="21" t="s">
        <v>774</v>
      </c>
      <c r="E178" s="21" t="s">
        <v>230</v>
      </c>
      <c r="F178" s="23" t="s">
        <v>231</v>
      </c>
      <c r="G178" s="324" t="s">
        <v>1514</v>
      </c>
      <c r="H178" s="17">
        <f t="shared" si="4"/>
        <v>2007</v>
      </c>
      <c r="I178" s="17">
        <f t="shared" ca="1" si="5"/>
        <v>13</v>
      </c>
      <c r="J178" s="426"/>
      <c r="K178" s="428"/>
      <c r="L178" s="427"/>
      <c r="M178" s="427"/>
      <c r="N178" s="427"/>
      <c r="O178" s="427"/>
      <c r="P178" s="427"/>
    </row>
    <row r="179" spans="1:16" ht="20.100000000000001" customHeight="1" x14ac:dyDescent="0.25">
      <c r="A179" s="19" t="s">
        <v>730</v>
      </c>
      <c r="B179" s="20" t="s">
        <v>2862</v>
      </c>
      <c r="C179" s="21" t="s">
        <v>2863</v>
      </c>
      <c r="D179" s="21"/>
      <c r="E179" s="21" t="s">
        <v>229</v>
      </c>
      <c r="F179" s="23" t="s">
        <v>2551</v>
      </c>
      <c r="G179" s="324" t="s">
        <v>1515</v>
      </c>
      <c r="H179" s="17">
        <f t="shared" si="4"/>
        <v>2006</v>
      </c>
      <c r="I179" s="17">
        <f t="shared" ca="1" si="5"/>
        <v>14</v>
      </c>
      <c r="J179" s="426"/>
      <c r="K179" s="428"/>
      <c r="L179" s="427"/>
      <c r="M179" s="427"/>
      <c r="N179" s="427"/>
      <c r="O179" s="427"/>
      <c r="P179" s="427"/>
    </row>
    <row r="180" spans="1:16" ht="20.100000000000001" customHeight="1" x14ac:dyDescent="0.25">
      <c r="A180" s="19" t="s">
        <v>732</v>
      </c>
      <c r="B180" s="20" t="s">
        <v>1160</v>
      </c>
      <c r="C180" s="21" t="s">
        <v>2867</v>
      </c>
      <c r="D180" s="21"/>
      <c r="E180" s="21" t="s">
        <v>229</v>
      </c>
      <c r="F180" s="23" t="s">
        <v>231</v>
      </c>
      <c r="G180" s="324" t="s">
        <v>1516</v>
      </c>
      <c r="H180" s="17">
        <f t="shared" si="4"/>
        <v>2009</v>
      </c>
      <c r="I180" s="17">
        <f t="shared" ca="1" si="5"/>
        <v>11</v>
      </c>
      <c r="J180" s="426"/>
      <c r="K180" s="429"/>
      <c r="L180" s="427"/>
      <c r="M180" s="427"/>
      <c r="N180" s="427"/>
      <c r="O180" s="427"/>
      <c r="P180" s="427"/>
    </row>
    <row r="181" spans="1:16" ht="20.100000000000001" customHeight="1" x14ac:dyDescent="0.25">
      <c r="A181" s="19" t="s">
        <v>734</v>
      </c>
      <c r="B181" s="20" t="s">
        <v>2871</v>
      </c>
      <c r="C181" s="21" t="s">
        <v>2872</v>
      </c>
      <c r="D181" s="21"/>
      <c r="E181" s="21" t="s">
        <v>229</v>
      </c>
      <c r="F181" s="23" t="s">
        <v>231</v>
      </c>
      <c r="G181" s="324" t="s">
        <v>1517</v>
      </c>
      <c r="H181" s="17">
        <f t="shared" si="4"/>
        <v>2009</v>
      </c>
      <c r="I181" s="17">
        <f t="shared" ca="1" si="5"/>
        <v>11</v>
      </c>
      <c r="J181" s="426"/>
      <c r="K181" s="427"/>
      <c r="L181" s="427"/>
      <c r="M181" s="427"/>
      <c r="N181" s="427"/>
      <c r="O181" s="427"/>
      <c r="P181" s="427"/>
    </row>
    <row r="182" spans="1:16" ht="20.100000000000001" customHeight="1" x14ac:dyDescent="0.25">
      <c r="A182" s="19" t="s">
        <v>735</v>
      </c>
      <c r="B182" s="20" t="s">
        <v>2875</v>
      </c>
      <c r="C182" s="21" t="s">
        <v>1202</v>
      </c>
      <c r="D182" s="21"/>
      <c r="E182" s="21" t="s">
        <v>229</v>
      </c>
      <c r="F182" s="23" t="s">
        <v>872</v>
      </c>
      <c r="G182" s="324" t="s">
        <v>1518</v>
      </c>
      <c r="H182" s="17">
        <f t="shared" si="4"/>
        <v>2009</v>
      </c>
      <c r="I182" s="17">
        <f t="shared" ca="1" si="5"/>
        <v>11</v>
      </c>
      <c r="J182" s="426"/>
      <c r="K182" s="427"/>
      <c r="L182" s="427"/>
      <c r="M182" s="427"/>
      <c r="N182" s="427"/>
      <c r="O182" s="427"/>
      <c r="P182" s="427"/>
    </row>
    <row r="183" spans="1:16" ht="20.100000000000001" customHeight="1" x14ac:dyDescent="0.25">
      <c r="A183" s="19" t="s">
        <v>737</v>
      </c>
      <c r="B183" s="20" t="s">
        <v>2880</v>
      </c>
      <c r="C183" s="21" t="s">
        <v>2881</v>
      </c>
      <c r="D183" s="21"/>
      <c r="E183" s="21" t="s">
        <v>229</v>
      </c>
      <c r="F183" s="23" t="s">
        <v>231</v>
      </c>
      <c r="G183" s="324" t="s">
        <v>1519</v>
      </c>
      <c r="H183" s="17">
        <f t="shared" si="4"/>
        <v>2009</v>
      </c>
      <c r="I183" s="17">
        <f t="shared" ca="1" si="5"/>
        <v>11</v>
      </c>
      <c r="J183" s="426"/>
      <c r="K183" s="430"/>
      <c r="L183" s="427"/>
      <c r="M183" s="427"/>
      <c r="N183" s="427"/>
      <c r="O183" s="427"/>
      <c r="P183" s="427"/>
    </row>
    <row r="184" spans="1:16" ht="20.100000000000001" customHeight="1" x14ac:dyDescent="0.25">
      <c r="A184" s="19" t="s">
        <v>2</v>
      </c>
      <c r="B184" s="20" t="s">
        <v>2883</v>
      </c>
      <c r="C184" s="21" t="s">
        <v>2482</v>
      </c>
      <c r="D184" s="21" t="s">
        <v>774</v>
      </c>
      <c r="E184" s="21" t="s">
        <v>229</v>
      </c>
      <c r="F184" s="23" t="s">
        <v>231</v>
      </c>
      <c r="G184" s="324" t="s">
        <v>1520</v>
      </c>
      <c r="H184" s="17">
        <f t="shared" si="4"/>
        <v>2009</v>
      </c>
      <c r="I184" s="17">
        <f t="shared" ca="1" si="5"/>
        <v>11</v>
      </c>
      <c r="J184" s="426"/>
      <c r="K184" s="430"/>
      <c r="L184" s="427"/>
      <c r="M184" s="427"/>
      <c r="N184" s="427"/>
      <c r="O184" s="427"/>
      <c r="P184" s="427"/>
    </row>
    <row r="185" spans="1:16" ht="20.100000000000001" customHeight="1" x14ac:dyDescent="0.25">
      <c r="A185" s="19" t="s">
        <v>3</v>
      </c>
      <c r="B185" s="20" t="s">
        <v>2887</v>
      </c>
      <c r="C185" s="21" t="s">
        <v>2815</v>
      </c>
      <c r="D185" s="21" t="s">
        <v>774</v>
      </c>
      <c r="E185" s="21" t="s">
        <v>229</v>
      </c>
      <c r="F185" s="23" t="s">
        <v>231</v>
      </c>
      <c r="G185" s="324" t="s">
        <v>1521</v>
      </c>
      <c r="H185" s="17">
        <f t="shared" si="4"/>
        <v>2009</v>
      </c>
      <c r="I185" s="17">
        <f t="shared" ca="1" si="5"/>
        <v>11</v>
      </c>
      <c r="J185" s="426"/>
      <c r="K185" s="430"/>
      <c r="L185" s="427"/>
      <c r="M185" s="427"/>
      <c r="N185" s="427"/>
      <c r="O185" s="427"/>
      <c r="P185" s="427"/>
    </row>
    <row r="186" spans="1:16" ht="20.100000000000001" customHeight="1" x14ac:dyDescent="0.25">
      <c r="A186" s="19" t="s">
        <v>11</v>
      </c>
      <c r="B186" s="20" t="s">
        <v>2890</v>
      </c>
      <c r="C186" s="21" t="s">
        <v>2891</v>
      </c>
      <c r="D186" s="21" t="s">
        <v>774</v>
      </c>
      <c r="E186" s="21" t="s">
        <v>229</v>
      </c>
      <c r="F186" s="23" t="s">
        <v>235</v>
      </c>
      <c r="G186" s="324" t="s">
        <v>1522</v>
      </c>
      <c r="H186" s="17">
        <f t="shared" si="4"/>
        <v>2009</v>
      </c>
      <c r="I186" s="17">
        <f t="shared" ca="1" si="5"/>
        <v>11</v>
      </c>
      <c r="J186" s="426"/>
      <c r="K186" s="427"/>
      <c r="L186" s="427"/>
      <c r="M186" s="427"/>
      <c r="N186" s="427"/>
      <c r="O186" s="427"/>
      <c r="P186" s="427"/>
    </row>
    <row r="187" spans="1:16" ht="20.100000000000001" customHeight="1" x14ac:dyDescent="0.25">
      <c r="A187" s="19" t="s">
        <v>24</v>
      </c>
      <c r="B187" s="20" t="s">
        <v>2893</v>
      </c>
      <c r="C187" s="21" t="s">
        <v>2894</v>
      </c>
      <c r="D187" s="21"/>
      <c r="E187" s="21" t="s">
        <v>230</v>
      </c>
      <c r="F187" s="23" t="s">
        <v>231</v>
      </c>
      <c r="G187" s="324" t="s">
        <v>1523</v>
      </c>
      <c r="H187" s="17">
        <f t="shared" si="4"/>
        <v>2009</v>
      </c>
      <c r="I187" s="17">
        <f t="shared" ca="1" si="5"/>
        <v>11</v>
      </c>
      <c r="J187" s="426"/>
      <c r="K187" s="431"/>
      <c r="L187" s="427"/>
      <c r="M187" s="427"/>
      <c r="N187" s="427"/>
      <c r="O187" s="427"/>
      <c r="P187" s="427"/>
    </row>
    <row r="188" spans="1:16" ht="20.100000000000001" customHeight="1" x14ac:dyDescent="0.25">
      <c r="A188" s="19" t="s">
        <v>17</v>
      </c>
      <c r="B188" s="20" t="s">
        <v>2896</v>
      </c>
      <c r="C188" s="21" t="s">
        <v>2897</v>
      </c>
      <c r="D188" s="21"/>
      <c r="E188" s="21" t="s">
        <v>229</v>
      </c>
      <c r="F188" s="23" t="s">
        <v>231</v>
      </c>
      <c r="G188" s="324" t="s">
        <v>1524</v>
      </c>
      <c r="H188" s="17">
        <f t="shared" si="4"/>
        <v>2009</v>
      </c>
      <c r="I188" s="17">
        <f t="shared" ca="1" si="5"/>
        <v>11</v>
      </c>
      <c r="J188" s="426"/>
      <c r="K188" s="432"/>
      <c r="L188" s="427"/>
      <c r="M188" s="427"/>
      <c r="N188" s="427"/>
      <c r="O188" s="427"/>
      <c r="P188" s="427"/>
    </row>
    <row r="189" spans="1:16" ht="20.100000000000001" customHeight="1" x14ac:dyDescent="0.25">
      <c r="A189" s="19" t="s">
        <v>21</v>
      </c>
      <c r="B189" s="20" t="s">
        <v>2899</v>
      </c>
      <c r="C189" s="21" t="s">
        <v>2900</v>
      </c>
      <c r="D189" s="21"/>
      <c r="E189" s="21" t="s">
        <v>229</v>
      </c>
      <c r="F189" s="23" t="s">
        <v>2901</v>
      </c>
      <c r="G189" s="324" t="s">
        <v>1525</v>
      </c>
      <c r="H189" s="17">
        <f t="shared" si="4"/>
        <v>2009</v>
      </c>
      <c r="I189" s="17">
        <f t="shared" ca="1" si="5"/>
        <v>11</v>
      </c>
      <c r="J189" s="426"/>
      <c r="K189" s="427"/>
      <c r="L189" s="427"/>
      <c r="M189" s="427"/>
      <c r="N189" s="427"/>
      <c r="O189" s="427"/>
      <c r="P189" s="427"/>
    </row>
    <row r="190" spans="1:16" ht="20.100000000000001" customHeight="1" x14ac:dyDescent="0.25">
      <c r="A190" s="19" t="s">
        <v>743</v>
      </c>
      <c r="B190" s="20" t="s">
        <v>2904</v>
      </c>
      <c r="C190" s="21" t="s">
        <v>2905</v>
      </c>
      <c r="D190" s="21"/>
      <c r="E190" s="21" t="s">
        <v>229</v>
      </c>
      <c r="F190" s="23" t="s">
        <v>231</v>
      </c>
      <c r="G190" s="324" t="s">
        <v>1526</v>
      </c>
      <c r="H190" s="17">
        <f t="shared" si="4"/>
        <v>2009</v>
      </c>
      <c r="I190" s="17">
        <f t="shared" ca="1" si="5"/>
        <v>11</v>
      </c>
      <c r="J190" s="426"/>
      <c r="K190" s="427"/>
      <c r="L190" s="433"/>
      <c r="M190" s="427"/>
      <c r="N190" s="433"/>
      <c r="O190" s="434"/>
      <c r="P190" s="427"/>
    </row>
    <row r="191" spans="1:16" ht="20.100000000000001" customHeight="1" x14ac:dyDescent="0.25">
      <c r="A191" s="19" t="s">
        <v>7</v>
      </c>
      <c r="B191" s="20" t="s">
        <v>2907</v>
      </c>
      <c r="C191" s="21" t="s">
        <v>2908</v>
      </c>
      <c r="D191" s="21"/>
      <c r="E191" s="21" t="s">
        <v>229</v>
      </c>
      <c r="F191" s="23" t="s">
        <v>231</v>
      </c>
      <c r="G191" s="324" t="s">
        <v>1527</v>
      </c>
      <c r="H191" s="17">
        <f t="shared" si="4"/>
        <v>2009</v>
      </c>
      <c r="I191" s="17">
        <f t="shared" ca="1" si="5"/>
        <v>11</v>
      </c>
      <c r="J191" s="426"/>
      <c r="K191" s="427"/>
      <c r="L191" s="435"/>
      <c r="M191" s="427"/>
      <c r="N191" s="427"/>
      <c r="O191" s="427"/>
      <c r="P191" s="427"/>
    </row>
    <row r="192" spans="1:16" ht="20.100000000000001" customHeight="1" x14ac:dyDescent="0.25">
      <c r="A192" s="19" t="s">
        <v>744</v>
      </c>
      <c r="B192" s="20" t="s">
        <v>2912</v>
      </c>
      <c r="C192" s="21" t="s">
        <v>2913</v>
      </c>
      <c r="D192" s="21"/>
      <c r="E192" s="21" t="s">
        <v>230</v>
      </c>
      <c r="F192" s="23" t="s">
        <v>231</v>
      </c>
      <c r="G192" s="324" t="s">
        <v>1528</v>
      </c>
      <c r="J192" s="426"/>
      <c r="K192" s="427"/>
      <c r="L192" s="436"/>
      <c r="M192" s="435"/>
      <c r="N192" s="427"/>
      <c r="O192" s="427"/>
      <c r="P192" s="427"/>
    </row>
    <row r="193" spans="1:16" ht="20.100000000000001" customHeight="1" x14ac:dyDescent="0.25">
      <c r="A193" s="19" t="s">
        <v>19</v>
      </c>
      <c r="B193" s="20" t="s">
        <v>2916</v>
      </c>
      <c r="C193" s="21" t="s">
        <v>2607</v>
      </c>
      <c r="D193" s="21" t="s">
        <v>774</v>
      </c>
      <c r="E193" s="21" t="s">
        <v>229</v>
      </c>
      <c r="F193" s="23" t="s">
        <v>236</v>
      </c>
      <c r="G193" s="324" t="s">
        <v>1529</v>
      </c>
      <c r="J193" s="426"/>
      <c r="K193" s="427"/>
      <c r="L193" s="436"/>
      <c r="M193" s="435"/>
      <c r="N193" s="427"/>
      <c r="O193" s="427"/>
      <c r="P193" s="427"/>
    </row>
    <row r="194" spans="1:16" ht="20.100000000000001" customHeight="1" x14ac:dyDescent="0.25">
      <c r="A194" s="19" t="s">
        <v>12</v>
      </c>
      <c r="B194" s="20" t="s">
        <v>2919</v>
      </c>
      <c r="C194" s="21" t="s">
        <v>2920</v>
      </c>
      <c r="D194" s="21" t="s">
        <v>774</v>
      </c>
      <c r="E194" s="21" t="s">
        <v>229</v>
      </c>
      <c r="F194" s="23" t="s">
        <v>231</v>
      </c>
      <c r="G194" s="324" t="s">
        <v>1530</v>
      </c>
      <c r="J194" s="426"/>
      <c r="K194" s="427"/>
      <c r="L194" s="489"/>
      <c r="M194" s="489"/>
      <c r="N194" s="489"/>
      <c r="O194" s="435"/>
      <c r="P194" s="427"/>
    </row>
    <row r="195" spans="1:16" ht="20.100000000000001" customHeight="1" x14ac:dyDescent="0.25">
      <c r="A195" s="19" t="s">
        <v>745</v>
      </c>
      <c r="B195" s="20" t="s">
        <v>2924</v>
      </c>
      <c r="C195" s="21" t="s">
        <v>2925</v>
      </c>
      <c r="D195" s="21" t="s">
        <v>774</v>
      </c>
      <c r="E195" s="21" t="s">
        <v>229</v>
      </c>
      <c r="F195" s="23" t="s">
        <v>872</v>
      </c>
      <c r="G195" s="324" t="s">
        <v>1531</v>
      </c>
      <c r="J195" s="426"/>
      <c r="K195" s="427"/>
      <c r="L195" s="435"/>
      <c r="M195" s="427"/>
      <c r="N195" s="427"/>
      <c r="O195" s="427"/>
      <c r="P195" s="427"/>
    </row>
    <row r="196" spans="1:16" ht="20.100000000000001" customHeight="1" x14ac:dyDescent="0.25">
      <c r="A196" s="19" t="s">
        <v>16</v>
      </c>
      <c r="B196" s="20" t="s">
        <v>2928</v>
      </c>
      <c r="C196" s="21" t="s">
        <v>2742</v>
      </c>
      <c r="D196" s="21"/>
      <c r="E196" s="21" t="s">
        <v>229</v>
      </c>
      <c r="F196" s="23" t="s">
        <v>2929</v>
      </c>
      <c r="G196" s="324" t="s">
        <v>1532</v>
      </c>
      <c r="J196" s="426"/>
      <c r="K196" s="427"/>
      <c r="L196" s="435"/>
      <c r="M196" s="427"/>
      <c r="N196" s="427"/>
      <c r="O196" s="427"/>
      <c r="P196" s="427"/>
    </row>
    <row r="197" spans="1:16" ht="20.100000000000001" customHeight="1" x14ac:dyDescent="0.25">
      <c r="A197" s="19" t="s">
        <v>746</v>
      </c>
      <c r="B197" s="20" t="s">
        <v>2930</v>
      </c>
      <c r="C197" s="21" t="s">
        <v>2931</v>
      </c>
      <c r="D197" s="21" t="s">
        <v>774</v>
      </c>
      <c r="E197" s="21" t="s">
        <v>230</v>
      </c>
      <c r="F197" s="23" t="s">
        <v>2551</v>
      </c>
      <c r="G197" s="324" t="s">
        <v>1533</v>
      </c>
      <c r="J197" s="426"/>
      <c r="K197" s="427"/>
      <c r="L197" s="435"/>
      <c r="M197" s="427"/>
      <c r="N197" s="427"/>
      <c r="O197" s="427"/>
      <c r="P197" s="427"/>
    </row>
    <row r="198" spans="1:16" ht="20.100000000000001" customHeight="1" x14ac:dyDescent="0.25">
      <c r="A198" s="19" t="s">
        <v>4</v>
      </c>
      <c r="B198" s="20" t="s">
        <v>2933</v>
      </c>
      <c r="C198" s="21" t="s">
        <v>2934</v>
      </c>
      <c r="D198" s="21" t="s">
        <v>774</v>
      </c>
      <c r="E198" s="21" t="s">
        <v>229</v>
      </c>
      <c r="F198" s="23" t="s">
        <v>231</v>
      </c>
      <c r="G198" s="324" t="s">
        <v>1534</v>
      </c>
      <c r="J198" s="426"/>
      <c r="K198" s="427"/>
      <c r="L198" s="435"/>
      <c r="M198" s="427"/>
      <c r="N198" s="427"/>
      <c r="O198" s="427"/>
      <c r="P198" s="427"/>
    </row>
    <row r="199" spans="1:16" ht="20.100000000000001" customHeight="1" x14ac:dyDescent="0.25">
      <c r="A199" s="19" t="s">
        <v>15</v>
      </c>
      <c r="B199" s="20" t="s">
        <v>2937</v>
      </c>
      <c r="C199" s="21" t="s">
        <v>2938</v>
      </c>
      <c r="D199" s="21"/>
      <c r="E199" s="21" t="s">
        <v>229</v>
      </c>
      <c r="F199" s="23" t="s">
        <v>2551</v>
      </c>
      <c r="G199" s="324" t="s">
        <v>1535</v>
      </c>
      <c r="L199" s="416"/>
      <c r="M199" s="417"/>
      <c r="N199" s="417"/>
      <c r="O199" s="417"/>
      <c r="P199" s="417"/>
    </row>
    <row r="200" spans="1:16" ht="20.100000000000001" customHeight="1" x14ac:dyDescent="0.25">
      <c r="A200" s="19" t="s">
        <v>20</v>
      </c>
      <c r="B200" s="20" t="s">
        <v>2942</v>
      </c>
      <c r="C200" s="21" t="s">
        <v>2943</v>
      </c>
      <c r="D200" s="21" t="s">
        <v>774</v>
      </c>
      <c r="E200" s="21" t="s">
        <v>229</v>
      </c>
      <c r="F200" s="23" t="s">
        <v>231</v>
      </c>
      <c r="G200" s="324" t="s">
        <v>1536</v>
      </c>
      <c r="L200" s="416"/>
      <c r="M200" s="417"/>
      <c r="N200" s="417"/>
      <c r="O200" s="417"/>
      <c r="P200" s="417"/>
    </row>
    <row r="201" spans="1:16" ht="20.100000000000001" customHeight="1" x14ac:dyDescent="0.25">
      <c r="A201" s="19" t="s">
        <v>5</v>
      </c>
      <c r="B201" s="20" t="s">
        <v>2946</v>
      </c>
      <c r="C201" s="21" t="s">
        <v>2947</v>
      </c>
      <c r="D201" s="21"/>
      <c r="E201" s="21" t="s">
        <v>229</v>
      </c>
      <c r="F201" s="23" t="s">
        <v>235</v>
      </c>
      <c r="G201" s="324" t="s">
        <v>1537</v>
      </c>
      <c r="L201" s="416"/>
      <c r="M201" s="417"/>
      <c r="N201" s="417"/>
      <c r="O201" s="417"/>
      <c r="P201" s="417"/>
    </row>
    <row r="202" spans="1:16" ht="20.100000000000001" customHeight="1" x14ac:dyDescent="0.25">
      <c r="A202" s="19" t="s">
        <v>747</v>
      </c>
      <c r="B202" s="20" t="s">
        <v>2951</v>
      </c>
      <c r="C202" s="21" t="s">
        <v>2952</v>
      </c>
      <c r="D202" s="21" t="s">
        <v>774</v>
      </c>
      <c r="E202" s="21" t="s">
        <v>229</v>
      </c>
      <c r="F202" s="23" t="s">
        <v>231</v>
      </c>
      <c r="G202" s="324" t="s">
        <v>1538</v>
      </c>
      <c r="L202" s="416"/>
      <c r="M202" s="417"/>
      <c r="N202" s="417"/>
      <c r="O202" s="417"/>
      <c r="P202" s="417"/>
    </row>
    <row r="203" spans="1:16" ht="20.100000000000001" customHeight="1" x14ac:dyDescent="0.25">
      <c r="A203" s="19" t="s">
        <v>748</v>
      </c>
      <c r="B203" s="20" t="s">
        <v>2956</v>
      </c>
      <c r="C203" s="21" t="s">
        <v>2957</v>
      </c>
      <c r="D203" s="21"/>
      <c r="E203" s="21" t="s">
        <v>230</v>
      </c>
      <c r="F203" s="23" t="s">
        <v>2551</v>
      </c>
      <c r="G203" s="324" t="s">
        <v>1539</v>
      </c>
      <c r="L203" s="416"/>
      <c r="M203" s="417"/>
      <c r="N203" s="417"/>
      <c r="O203" s="417"/>
      <c r="P203" s="417"/>
    </row>
    <row r="204" spans="1:16" ht="20.100000000000001" customHeight="1" x14ac:dyDescent="0.25">
      <c r="A204" s="19" t="s">
        <v>9</v>
      </c>
      <c r="B204" s="20" t="s">
        <v>2959</v>
      </c>
      <c r="C204" s="21" t="s">
        <v>2960</v>
      </c>
      <c r="D204" s="21"/>
      <c r="E204" s="21" t="s">
        <v>229</v>
      </c>
      <c r="F204" s="23" t="s">
        <v>872</v>
      </c>
      <c r="G204" s="324" t="s">
        <v>1540</v>
      </c>
      <c r="L204" s="416"/>
      <c r="M204" s="417"/>
      <c r="N204" s="417"/>
      <c r="O204" s="417"/>
      <c r="P204" s="417"/>
    </row>
    <row r="205" spans="1:16" ht="20.100000000000001" customHeight="1" x14ac:dyDescent="0.25">
      <c r="A205" s="19" t="s">
        <v>10</v>
      </c>
      <c r="B205" s="20" t="s">
        <v>2965</v>
      </c>
      <c r="C205" s="21" t="s">
        <v>2526</v>
      </c>
      <c r="D205" s="21"/>
      <c r="E205" s="21" t="s">
        <v>229</v>
      </c>
      <c r="F205" s="23" t="s">
        <v>231</v>
      </c>
      <c r="G205" s="324" t="s">
        <v>1541</v>
      </c>
      <c r="L205" s="416"/>
      <c r="M205" s="417"/>
      <c r="N205" s="417"/>
      <c r="O205" s="417"/>
      <c r="P205" s="417"/>
    </row>
    <row r="206" spans="1:16" ht="20.100000000000001" customHeight="1" x14ac:dyDescent="0.25">
      <c r="A206" s="19" t="s">
        <v>749</v>
      </c>
      <c r="B206" s="20" t="s">
        <v>2967</v>
      </c>
      <c r="C206" s="21" t="s">
        <v>2968</v>
      </c>
      <c r="D206" s="21" t="s">
        <v>774</v>
      </c>
      <c r="E206" s="21" t="s">
        <v>229</v>
      </c>
      <c r="F206" s="23" t="s">
        <v>231</v>
      </c>
      <c r="G206" s="324" t="s">
        <v>1542</v>
      </c>
      <c r="H206" s="17">
        <f t="shared" ref="H206:H208" si="6">YEAR(C211)</f>
        <v>2009</v>
      </c>
      <c r="I206" s="17">
        <f t="shared" ref="I206:I208" ca="1" si="7">YEAR(TODAY())-YEAR(C211)</f>
        <v>11</v>
      </c>
      <c r="L206" s="418"/>
      <c r="M206" s="416"/>
      <c r="N206" s="417"/>
      <c r="O206" s="417"/>
      <c r="P206" s="417"/>
    </row>
    <row r="207" spans="1:16" ht="20.100000000000001" customHeight="1" x14ac:dyDescent="0.25">
      <c r="A207" s="27" t="s">
        <v>8</v>
      </c>
      <c r="B207" s="168" t="s">
        <v>2972</v>
      </c>
      <c r="C207" s="169" t="s">
        <v>2913</v>
      </c>
      <c r="D207" s="169" t="s">
        <v>774</v>
      </c>
      <c r="E207" s="169" t="s">
        <v>230</v>
      </c>
      <c r="F207" s="455" t="s">
        <v>231</v>
      </c>
      <c r="G207" s="456" t="s">
        <v>1543</v>
      </c>
      <c r="H207" s="17">
        <f t="shared" si="6"/>
        <v>2009</v>
      </c>
      <c r="I207" s="17">
        <f t="shared" ca="1" si="7"/>
        <v>11</v>
      </c>
      <c r="L207" s="418"/>
      <c r="M207" s="416"/>
      <c r="N207" s="417"/>
      <c r="O207" s="417"/>
      <c r="P207" s="417"/>
    </row>
    <row r="208" spans="1:16" ht="20.100000000000001" customHeight="1" x14ac:dyDescent="0.25">
      <c r="A208" s="8" t="s">
        <v>766</v>
      </c>
      <c r="B208" s="8" t="s">
        <v>29</v>
      </c>
      <c r="C208" s="8" t="s">
        <v>30</v>
      </c>
      <c r="D208" s="8" t="s">
        <v>207</v>
      </c>
      <c r="E208" s="8" t="s">
        <v>769</v>
      </c>
      <c r="F208" s="8" t="s">
        <v>773</v>
      </c>
      <c r="G208" s="8" t="s">
        <v>31</v>
      </c>
      <c r="H208" s="17">
        <f t="shared" si="6"/>
        <v>2009</v>
      </c>
      <c r="I208" s="17">
        <f t="shared" ca="1" si="7"/>
        <v>11</v>
      </c>
      <c r="L208" s="495"/>
      <c r="M208" s="495"/>
      <c r="N208" s="495"/>
      <c r="O208" s="416"/>
      <c r="P208" s="417"/>
    </row>
    <row r="209" spans="1:11" ht="20.100000000000001" customHeight="1" x14ac:dyDescent="0.25">
      <c r="A209" s="13" t="s">
        <v>18</v>
      </c>
      <c r="B209" s="14" t="s">
        <v>2973</v>
      </c>
      <c r="C209" s="15" t="s">
        <v>2974</v>
      </c>
      <c r="D209" s="15"/>
      <c r="E209" s="15" t="s">
        <v>229</v>
      </c>
      <c r="F209" s="16" t="s">
        <v>872</v>
      </c>
      <c r="G209" s="323" t="s">
        <v>1544</v>
      </c>
    </row>
    <row r="210" spans="1:11" ht="20.100000000000001" customHeight="1" x14ac:dyDescent="0.25">
      <c r="A210" s="19" t="s">
        <v>6</v>
      </c>
      <c r="B210" s="20" t="s">
        <v>484</v>
      </c>
      <c r="C210" s="21" t="s">
        <v>2708</v>
      </c>
      <c r="D210" s="21" t="s">
        <v>774</v>
      </c>
      <c r="E210" s="21" t="s">
        <v>229</v>
      </c>
      <c r="F210" s="23" t="s">
        <v>231</v>
      </c>
      <c r="G210" s="324" t="s">
        <v>1545</v>
      </c>
      <c r="J210" s="30"/>
      <c r="K210" s="167"/>
    </row>
    <row r="211" spans="1:11" ht="20.100000000000001" customHeight="1" x14ac:dyDescent="0.25">
      <c r="A211" s="19" t="s">
        <v>13</v>
      </c>
      <c r="B211" s="20" t="s">
        <v>2980</v>
      </c>
      <c r="C211" s="21" t="s">
        <v>2981</v>
      </c>
      <c r="D211" s="21"/>
      <c r="E211" s="21" t="s">
        <v>229</v>
      </c>
      <c r="F211" s="23" t="s">
        <v>231</v>
      </c>
      <c r="G211" s="324" t="s">
        <v>1546</v>
      </c>
      <c r="H211" s="33"/>
      <c r="J211" s="30"/>
    </row>
    <row r="212" spans="1:11" s="2" customFormat="1" ht="15.75" x14ac:dyDescent="0.25">
      <c r="A212" s="19" t="s">
        <v>14</v>
      </c>
      <c r="B212" s="20" t="s">
        <v>2984</v>
      </c>
      <c r="C212" s="21" t="s">
        <v>2985</v>
      </c>
      <c r="D212" s="21" t="s">
        <v>774</v>
      </c>
      <c r="E212" s="21" t="s">
        <v>230</v>
      </c>
      <c r="F212" s="23" t="s">
        <v>872</v>
      </c>
      <c r="G212" s="324" t="s">
        <v>1547</v>
      </c>
      <c r="H212" s="3"/>
      <c r="I212" s="3"/>
      <c r="J212" s="3"/>
    </row>
    <row r="213" spans="1:11" ht="21.75" customHeight="1" x14ac:dyDescent="0.25">
      <c r="A213" s="19" t="s">
        <v>376</v>
      </c>
      <c r="B213" s="20" t="s">
        <v>2990</v>
      </c>
      <c r="C213" s="21" t="s">
        <v>2991</v>
      </c>
      <c r="D213" s="21" t="s">
        <v>774</v>
      </c>
      <c r="E213" s="21" t="s">
        <v>229</v>
      </c>
      <c r="F213" s="23" t="s">
        <v>872</v>
      </c>
      <c r="G213" s="324" t="s">
        <v>1548</v>
      </c>
      <c r="H213" s="33"/>
      <c r="J213" s="30"/>
    </row>
    <row r="214" spans="1:11" s="2" customFormat="1" ht="20.100000000000001" customHeight="1" x14ac:dyDescent="0.25">
      <c r="A214" s="19" t="s">
        <v>698</v>
      </c>
      <c r="B214" s="414" t="s">
        <v>86</v>
      </c>
      <c r="C214" s="415" t="s">
        <v>2602</v>
      </c>
      <c r="D214" s="415" t="s">
        <v>774</v>
      </c>
      <c r="E214" s="21" t="s">
        <v>229</v>
      </c>
      <c r="F214" s="23" t="s">
        <v>231</v>
      </c>
      <c r="G214" s="324" t="s">
        <v>1549</v>
      </c>
      <c r="H214" s="3"/>
      <c r="I214" s="3"/>
      <c r="J214" s="3"/>
    </row>
    <row r="215" spans="1:11" s="2" customFormat="1" ht="20.100000000000001" customHeight="1" x14ac:dyDescent="0.25">
      <c r="A215" s="27"/>
      <c r="B215" s="168"/>
      <c r="C215" s="169"/>
      <c r="D215" s="169"/>
      <c r="E215" s="169"/>
      <c r="F215" s="455"/>
      <c r="G215" s="456"/>
      <c r="H215" s="3"/>
      <c r="I215" s="3"/>
      <c r="J215" s="3"/>
    </row>
    <row r="216" spans="1:11" s="2" customFormat="1" ht="20.100000000000001" customHeight="1" x14ac:dyDescent="0.25">
      <c r="A216" s="28"/>
      <c r="B216" s="29"/>
      <c r="C216" s="1"/>
      <c r="D216" s="494" t="s">
        <v>452</v>
      </c>
      <c r="E216" s="494"/>
      <c r="F216" s="494"/>
      <c r="G216" s="494"/>
      <c r="H216" s="3"/>
      <c r="I216" s="3"/>
      <c r="J216" s="3"/>
    </row>
    <row r="217" spans="1:11" s="2" customFormat="1" ht="15.75" x14ac:dyDescent="0.25">
      <c r="A217" s="143"/>
      <c r="B217" s="31"/>
      <c r="C217" s="32"/>
      <c r="D217" s="32"/>
      <c r="E217" s="1"/>
      <c r="F217" s="31"/>
      <c r="G217" s="31"/>
      <c r="H217" s="3"/>
      <c r="I217" s="3"/>
      <c r="J217" s="3"/>
    </row>
    <row r="218" spans="1:11" s="2" customFormat="1" ht="20.100000000000001" customHeight="1" x14ac:dyDescent="0.3">
      <c r="A218" s="143"/>
      <c r="B218" s="31"/>
      <c r="C218" s="32"/>
      <c r="D218" s="32"/>
      <c r="E218" s="1"/>
      <c r="F218" s="31"/>
      <c r="G218" s="31"/>
      <c r="H218" s="5"/>
      <c r="I218" s="5"/>
      <c r="J218" s="5"/>
    </row>
    <row r="219" spans="1:11" s="2" customFormat="1" ht="20.100000000000001" customHeight="1" x14ac:dyDescent="0.3">
      <c r="A219" s="143"/>
      <c r="B219" s="31"/>
      <c r="C219" s="32"/>
      <c r="D219" s="32"/>
      <c r="E219" s="1"/>
      <c r="F219" s="31"/>
      <c r="G219" s="31"/>
      <c r="H219" s="5"/>
      <c r="I219" s="5"/>
      <c r="J219" s="5"/>
    </row>
    <row r="220" spans="1:11" s="2" customFormat="1" ht="20.100000000000001" customHeight="1" x14ac:dyDescent="0.3">
      <c r="A220" s="143"/>
      <c r="B220" s="31"/>
      <c r="C220" s="32"/>
      <c r="D220" s="32"/>
      <c r="E220" s="1"/>
      <c r="F220" s="31"/>
      <c r="G220" s="31"/>
      <c r="H220" s="5"/>
      <c r="I220" s="5"/>
      <c r="J220" s="5"/>
    </row>
    <row r="221" spans="1:11" s="2" customFormat="1" ht="20.100000000000001" customHeight="1" x14ac:dyDescent="0.3">
      <c r="A221" s="143"/>
      <c r="B221" s="31"/>
      <c r="C221" s="32"/>
      <c r="D221" s="488" t="s">
        <v>3247</v>
      </c>
      <c r="E221" s="488"/>
      <c r="F221" s="488"/>
      <c r="G221" s="488"/>
      <c r="H221" s="5"/>
      <c r="I221" s="5"/>
      <c r="J221" s="5"/>
    </row>
    <row r="222" spans="1:11" s="2" customFormat="1" ht="20.100000000000001" customHeight="1" x14ac:dyDescent="0.3">
      <c r="A222" s="143"/>
      <c r="B222" s="31"/>
      <c r="C222" s="32"/>
      <c r="D222" s="32"/>
      <c r="E222" s="1"/>
      <c r="F222" s="31"/>
      <c r="G222" s="31"/>
      <c r="H222" s="5"/>
      <c r="I222" s="5"/>
      <c r="J222" s="5"/>
    </row>
    <row r="223" spans="1:11" s="2" customFormat="1" ht="20.100000000000001" customHeight="1" x14ac:dyDescent="0.3">
      <c r="A223" s="143"/>
      <c r="B223" s="31"/>
      <c r="C223" s="32"/>
      <c r="D223" s="32"/>
      <c r="E223" s="1"/>
      <c r="F223" s="31"/>
      <c r="G223" s="31"/>
      <c r="H223" s="5"/>
      <c r="I223" s="5"/>
      <c r="J223" s="5"/>
    </row>
    <row r="224" spans="1:11" s="2" customFormat="1" ht="20.100000000000001" customHeight="1" x14ac:dyDescent="0.3">
      <c r="A224" s="143"/>
      <c r="B224" s="31"/>
      <c r="C224" s="32"/>
      <c r="D224" s="32"/>
      <c r="E224" s="1"/>
      <c r="F224" s="31"/>
      <c r="G224" s="31"/>
      <c r="H224" s="5"/>
      <c r="I224" s="5"/>
      <c r="J224" s="5"/>
    </row>
    <row r="225" spans="1:10" s="2" customFormat="1" ht="20.100000000000001" customHeight="1" x14ac:dyDescent="0.3">
      <c r="A225" s="143"/>
      <c r="B225" s="31"/>
      <c r="C225" s="32"/>
      <c r="D225" s="32"/>
      <c r="E225" s="1"/>
      <c r="F225" s="31"/>
      <c r="G225" s="31"/>
      <c r="H225" s="5"/>
      <c r="I225" s="5"/>
      <c r="J225" s="5"/>
    </row>
    <row r="226" spans="1:10" s="2" customFormat="1" ht="20.100000000000001" customHeight="1" x14ac:dyDescent="0.3">
      <c r="A226" s="143"/>
      <c r="B226" s="31"/>
      <c r="C226" s="32"/>
      <c r="D226" s="32"/>
      <c r="E226" s="1"/>
      <c r="F226" s="31"/>
      <c r="G226" s="31"/>
      <c r="H226" s="5"/>
      <c r="I226" s="5"/>
      <c r="J226" s="5"/>
    </row>
    <row r="227" spans="1:10" s="2" customFormat="1" ht="20.100000000000001" customHeight="1" x14ac:dyDescent="0.3">
      <c r="A227" s="143"/>
      <c r="B227" s="31"/>
      <c r="C227" s="32"/>
      <c r="D227" s="32"/>
      <c r="E227" s="1"/>
      <c r="F227" s="31"/>
      <c r="G227" s="31"/>
      <c r="H227" s="5"/>
      <c r="I227" s="5"/>
      <c r="J227" s="5"/>
    </row>
    <row r="228" spans="1:10" s="2" customFormat="1" ht="20.100000000000001" customHeight="1" x14ac:dyDescent="0.3">
      <c r="A228" s="143"/>
      <c r="B228" s="31"/>
      <c r="C228" s="32"/>
      <c r="D228" s="32"/>
      <c r="E228" s="1"/>
      <c r="F228" s="31"/>
      <c r="G228" s="31"/>
      <c r="H228" s="5"/>
      <c r="I228" s="5"/>
      <c r="J228" s="5"/>
    </row>
    <row r="229" spans="1:10" s="2" customFormat="1" ht="20.100000000000001" customHeight="1" x14ac:dyDescent="0.3">
      <c r="A229" s="143"/>
      <c r="B229" s="31"/>
      <c r="C229" s="32"/>
      <c r="D229" s="32"/>
      <c r="E229" s="1"/>
      <c r="F229" s="31"/>
      <c r="G229" s="31"/>
      <c r="H229" s="5"/>
      <c r="I229" s="5"/>
      <c r="J229" s="5"/>
    </row>
    <row r="230" spans="1:10" s="2" customFormat="1" ht="20.100000000000001" customHeight="1" x14ac:dyDescent="0.3">
      <c r="A230" s="143"/>
      <c r="B230" s="31"/>
      <c r="C230" s="32"/>
      <c r="D230" s="32"/>
      <c r="E230" s="1"/>
      <c r="F230" s="31"/>
      <c r="G230" s="31"/>
      <c r="H230" s="5"/>
      <c r="I230" s="5"/>
      <c r="J230" s="5"/>
    </row>
    <row r="231" spans="1:10" s="2" customFormat="1" ht="20.100000000000001" customHeight="1" x14ac:dyDescent="0.3">
      <c r="A231" s="143"/>
      <c r="B231" s="31"/>
      <c r="C231" s="32"/>
      <c r="D231" s="32"/>
      <c r="E231" s="1"/>
      <c r="F231" s="31"/>
      <c r="G231" s="31"/>
      <c r="H231" s="5"/>
      <c r="I231" s="5"/>
      <c r="J231" s="5"/>
    </row>
    <row r="232" spans="1:10" s="2" customFormat="1" ht="20.100000000000001" customHeight="1" x14ac:dyDescent="0.3">
      <c r="A232" s="143"/>
      <c r="B232" s="31"/>
      <c r="C232" s="32"/>
      <c r="D232" s="32"/>
      <c r="E232" s="1"/>
      <c r="F232" s="31"/>
      <c r="G232" s="31"/>
      <c r="H232" s="5"/>
      <c r="I232" s="5"/>
      <c r="J232" s="5"/>
    </row>
    <row r="233" spans="1:10" s="2" customFormat="1" ht="20.100000000000001" customHeight="1" x14ac:dyDescent="0.3">
      <c r="A233" s="143"/>
      <c r="B233" s="31"/>
      <c r="C233" s="32"/>
      <c r="D233" s="32"/>
      <c r="E233" s="1"/>
      <c r="F233" s="31"/>
      <c r="G233" s="31"/>
      <c r="H233" s="5"/>
      <c r="I233" s="5"/>
      <c r="J233" s="5"/>
    </row>
    <row r="234" spans="1:10" s="2" customFormat="1" ht="20.100000000000001" customHeight="1" x14ac:dyDescent="0.3">
      <c r="A234" s="143"/>
      <c r="B234" s="31"/>
      <c r="C234" s="32"/>
      <c r="D234" s="32"/>
      <c r="E234" s="1"/>
      <c r="F234" s="31"/>
      <c r="G234" s="31"/>
      <c r="H234" s="5"/>
      <c r="I234" s="5"/>
      <c r="J234" s="5"/>
    </row>
    <row r="235" spans="1:10" s="2" customFormat="1" ht="20.100000000000001" customHeight="1" x14ac:dyDescent="0.3">
      <c r="A235" s="143"/>
      <c r="B235" s="31"/>
      <c r="C235" s="32"/>
      <c r="D235" s="32"/>
      <c r="E235" s="1"/>
      <c r="F235" s="31"/>
      <c r="G235" s="31"/>
      <c r="H235" s="5"/>
      <c r="I235" s="5"/>
      <c r="J235" s="5"/>
    </row>
    <row r="236" spans="1:10" s="2" customFormat="1" ht="20.100000000000001" customHeight="1" x14ac:dyDescent="0.3">
      <c r="A236" s="143"/>
      <c r="B236" s="31"/>
      <c r="C236" s="32"/>
      <c r="D236" s="32"/>
      <c r="E236" s="1"/>
      <c r="F236" s="31"/>
      <c r="G236" s="31"/>
      <c r="H236" s="5"/>
      <c r="I236" s="5"/>
      <c r="J236" s="5"/>
    </row>
    <row r="237" spans="1:10" s="2" customFormat="1" ht="20.100000000000001" customHeight="1" x14ac:dyDescent="0.3">
      <c r="A237" s="143"/>
      <c r="B237" s="31"/>
      <c r="C237" s="32"/>
      <c r="D237" s="32"/>
      <c r="E237" s="1"/>
      <c r="F237" s="31"/>
      <c r="G237" s="31"/>
      <c r="H237" s="5"/>
      <c r="I237" s="5"/>
      <c r="J237" s="5"/>
    </row>
    <row r="238" spans="1:10" s="2" customFormat="1" ht="20.100000000000001" customHeight="1" x14ac:dyDescent="0.3">
      <c r="A238" s="143"/>
      <c r="B238" s="31"/>
      <c r="C238" s="32"/>
      <c r="D238" s="32"/>
      <c r="E238" s="1"/>
      <c r="F238" s="31"/>
      <c r="G238" s="31"/>
      <c r="H238" s="5"/>
      <c r="I238" s="5"/>
      <c r="J238" s="5"/>
    </row>
    <row r="239" spans="1:10" s="2" customFormat="1" ht="20.100000000000001" customHeight="1" x14ac:dyDescent="0.3">
      <c r="A239" s="143"/>
      <c r="B239" s="31"/>
      <c r="C239" s="32"/>
      <c r="D239" s="32"/>
      <c r="E239" s="1"/>
      <c r="F239" s="31"/>
      <c r="G239" s="31"/>
      <c r="H239" s="5"/>
      <c r="I239" s="5"/>
      <c r="J239" s="5"/>
    </row>
    <row r="240" spans="1:10" s="2" customFormat="1" ht="20.100000000000001" customHeight="1" x14ac:dyDescent="0.3">
      <c r="A240" s="143"/>
      <c r="B240" s="31"/>
      <c r="C240" s="32"/>
      <c r="D240" s="32"/>
      <c r="E240" s="1"/>
      <c r="F240" s="31"/>
      <c r="G240" s="31"/>
      <c r="H240" s="5"/>
      <c r="I240" s="5"/>
      <c r="J240" s="5"/>
    </row>
    <row r="241" spans="1:16" s="2" customFormat="1" ht="20.100000000000001" customHeight="1" x14ac:dyDescent="0.3">
      <c r="A241" s="143"/>
      <c r="B241" s="31"/>
      <c r="C241" s="32"/>
      <c r="D241" s="32"/>
      <c r="E241" s="1"/>
      <c r="F241" s="31"/>
      <c r="G241" s="31"/>
      <c r="H241" s="5"/>
      <c r="I241" s="5"/>
      <c r="J241" s="5"/>
    </row>
    <row r="242" spans="1:16" s="2" customFormat="1" ht="20.100000000000001" customHeight="1" x14ac:dyDescent="0.3">
      <c r="A242" s="143"/>
      <c r="B242" s="31"/>
      <c r="C242" s="32"/>
      <c r="D242" s="32"/>
      <c r="E242" s="1"/>
      <c r="F242" s="31"/>
      <c r="G242" s="31"/>
      <c r="H242" s="5"/>
      <c r="I242" s="5"/>
      <c r="J242" s="5"/>
    </row>
    <row r="243" spans="1:16" s="2" customFormat="1" ht="20.100000000000001" customHeight="1" x14ac:dyDescent="0.3">
      <c r="A243" s="143"/>
      <c r="B243" s="31"/>
      <c r="C243" s="32"/>
      <c r="D243" s="32"/>
      <c r="E243" s="1"/>
      <c r="F243" s="31"/>
      <c r="G243" s="31"/>
      <c r="H243" s="5"/>
      <c r="I243" s="5"/>
      <c r="J243" s="5"/>
    </row>
    <row r="244" spans="1:16" s="2" customFormat="1" ht="18" customHeight="1" x14ac:dyDescent="0.3">
      <c r="A244" s="143"/>
      <c r="B244" s="31"/>
      <c r="C244" s="32"/>
      <c r="D244" s="32"/>
      <c r="E244" s="1"/>
      <c r="F244" s="31"/>
      <c r="G244" s="31"/>
      <c r="H244" s="5"/>
      <c r="I244" s="5"/>
      <c r="J244" s="5"/>
    </row>
    <row r="245" spans="1:16" s="2" customFormat="1" ht="18" customHeight="1" x14ac:dyDescent="0.3">
      <c r="A245" s="143"/>
      <c r="B245" s="31"/>
      <c r="C245" s="32"/>
      <c r="D245" s="32"/>
      <c r="E245" s="1"/>
      <c r="F245" s="31"/>
      <c r="G245" s="31"/>
      <c r="H245" s="5"/>
      <c r="I245" s="5"/>
      <c r="J245" s="5"/>
    </row>
    <row r="246" spans="1:16" s="2" customFormat="1" ht="18" customHeight="1" x14ac:dyDescent="0.3">
      <c r="A246" s="143"/>
      <c r="B246" s="31"/>
      <c r="C246" s="32"/>
      <c r="D246" s="32"/>
      <c r="E246" s="1"/>
      <c r="F246" s="31"/>
      <c r="G246" s="31"/>
      <c r="H246" s="5"/>
      <c r="I246" s="5"/>
      <c r="J246" s="5"/>
    </row>
    <row r="247" spans="1:16" ht="17.100000000000001" customHeight="1" x14ac:dyDescent="0.25">
      <c r="A247" s="490" t="s">
        <v>239</v>
      </c>
      <c r="B247" s="490"/>
      <c r="C247" s="491" t="s">
        <v>25</v>
      </c>
      <c r="D247" s="491"/>
      <c r="E247" s="491"/>
      <c r="F247" s="491"/>
      <c r="G247" s="491"/>
      <c r="H247" s="17">
        <f>YEAR(C254)</f>
        <v>2008</v>
      </c>
      <c r="I247" s="17">
        <f ca="1">YEAR(TODAY())-YEAR(C254)</f>
        <v>12</v>
      </c>
      <c r="J247" s="426"/>
      <c r="K247" s="424"/>
      <c r="L247" s="427"/>
      <c r="M247" s="427"/>
      <c r="N247" s="427"/>
      <c r="O247" s="427"/>
      <c r="P247" s="427"/>
    </row>
    <row r="248" spans="1:16" s="34" customFormat="1" ht="17.100000000000001" customHeight="1" x14ac:dyDescent="0.25">
      <c r="A248" s="491" t="s">
        <v>26</v>
      </c>
      <c r="B248" s="491"/>
      <c r="C248" s="491" t="s">
        <v>27</v>
      </c>
      <c r="D248" s="491"/>
      <c r="E248" s="491"/>
      <c r="F248" s="491"/>
      <c r="G248" s="491"/>
      <c r="H248" s="457"/>
      <c r="I248" s="457"/>
      <c r="J248" s="426"/>
      <c r="K248" s="424"/>
      <c r="L248" s="427"/>
      <c r="M248" s="427"/>
      <c r="N248" s="427"/>
      <c r="O248" s="427"/>
      <c r="P248" s="427"/>
    </row>
    <row r="249" spans="1:16" ht="35.25" customHeight="1" x14ac:dyDescent="0.3">
      <c r="A249" s="492" t="s">
        <v>752</v>
      </c>
      <c r="B249" s="492"/>
      <c r="C249" s="492"/>
      <c r="D249" s="492"/>
      <c r="E249" s="492"/>
      <c r="F249" s="492"/>
      <c r="G249" s="4"/>
      <c r="H249" s="17">
        <f t="shared" ref="H249:H267" si="8">YEAR(C255)</f>
        <v>2009</v>
      </c>
      <c r="I249" s="17">
        <f t="shared" ref="I249:I267" ca="1" si="9">YEAR(TODAY())-YEAR(C255)</f>
        <v>11</v>
      </c>
      <c r="J249" s="426"/>
      <c r="K249" s="424"/>
      <c r="L249" s="427"/>
      <c r="M249" s="427"/>
      <c r="N249" s="427"/>
      <c r="O249" s="427"/>
      <c r="P249" s="427"/>
    </row>
    <row r="250" spans="1:16" ht="20.100000000000001" customHeight="1" x14ac:dyDescent="0.25">
      <c r="A250" s="493" t="s">
        <v>3200</v>
      </c>
      <c r="B250" s="493"/>
      <c r="C250" s="493"/>
      <c r="D250" s="493"/>
      <c r="E250" s="493"/>
      <c r="F250" s="493"/>
      <c r="G250" s="454"/>
      <c r="H250" s="17">
        <f t="shared" si="8"/>
        <v>2008</v>
      </c>
      <c r="I250" s="17">
        <f t="shared" ca="1" si="9"/>
        <v>12</v>
      </c>
      <c r="J250" s="426"/>
      <c r="K250" s="424"/>
      <c r="L250" s="427"/>
      <c r="M250" s="427"/>
      <c r="N250" s="427"/>
      <c r="O250" s="427"/>
      <c r="P250" s="427"/>
    </row>
    <row r="251" spans="1:16" ht="20.100000000000001" customHeight="1" x14ac:dyDescent="0.25">
      <c r="A251" s="443"/>
      <c r="B251" s="443"/>
      <c r="C251" s="443"/>
      <c r="D251" s="443"/>
      <c r="E251" s="443"/>
      <c r="F251" s="443"/>
      <c r="G251" s="6"/>
      <c r="H251" s="17">
        <f t="shared" si="8"/>
        <v>2009</v>
      </c>
      <c r="I251" s="17">
        <f t="shared" ca="1" si="9"/>
        <v>11</v>
      </c>
      <c r="J251" s="426"/>
      <c r="K251" s="424"/>
      <c r="L251" s="427"/>
      <c r="M251" s="427"/>
      <c r="N251" s="427"/>
      <c r="O251" s="427"/>
      <c r="P251" s="427"/>
    </row>
    <row r="252" spans="1:16" ht="20.100000000000001" customHeight="1" x14ac:dyDescent="0.25">
      <c r="A252" s="8" t="s">
        <v>766</v>
      </c>
      <c r="B252" s="8" t="s">
        <v>29</v>
      </c>
      <c r="C252" s="8" t="s">
        <v>30</v>
      </c>
      <c r="D252" s="8" t="s">
        <v>207</v>
      </c>
      <c r="E252" s="8" t="s">
        <v>769</v>
      </c>
      <c r="F252" s="8" t="s">
        <v>773</v>
      </c>
      <c r="G252" s="8" t="s">
        <v>31</v>
      </c>
      <c r="H252" s="17">
        <f t="shared" si="8"/>
        <v>2009</v>
      </c>
      <c r="I252" s="17">
        <f t="shared" ca="1" si="9"/>
        <v>11</v>
      </c>
      <c r="J252" s="426"/>
      <c r="K252" s="424"/>
      <c r="L252" s="427"/>
      <c r="M252" s="427"/>
      <c r="N252" s="427"/>
      <c r="O252" s="427"/>
      <c r="P252" s="427"/>
    </row>
    <row r="253" spans="1:16" ht="20.100000000000001" customHeight="1" x14ac:dyDescent="0.25">
      <c r="A253" s="13" t="s">
        <v>710</v>
      </c>
      <c r="B253" s="14" t="s">
        <v>3000</v>
      </c>
      <c r="C253" s="15" t="s">
        <v>3001</v>
      </c>
      <c r="D253" s="15" t="s">
        <v>774</v>
      </c>
      <c r="E253" s="15" t="s">
        <v>229</v>
      </c>
      <c r="F253" s="16" t="s">
        <v>231</v>
      </c>
      <c r="G253" s="323" t="s">
        <v>1550</v>
      </c>
      <c r="H253" s="17">
        <f t="shared" si="8"/>
        <v>2009</v>
      </c>
      <c r="I253" s="17">
        <f t="shared" ca="1" si="9"/>
        <v>11</v>
      </c>
      <c r="J253" s="426"/>
      <c r="K253" s="427"/>
      <c r="L253" s="427"/>
      <c r="M253" s="427"/>
      <c r="N253" s="427"/>
      <c r="O253" s="427"/>
      <c r="P253" s="427"/>
    </row>
    <row r="254" spans="1:16" ht="20.100000000000001" customHeight="1" x14ac:dyDescent="0.25">
      <c r="A254" s="19" t="s">
        <v>712</v>
      </c>
      <c r="B254" s="20" t="s">
        <v>3004</v>
      </c>
      <c r="C254" s="22" t="s">
        <v>3005</v>
      </c>
      <c r="D254" s="22"/>
      <c r="E254" s="21" t="s">
        <v>229</v>
      </c>
      <c r="F254" s="23" t="s">
        <v>231</v>
      </c>
      <c r="G254" s="324" t="s">
        <v>1551</v>
      </c>
      <c r="H254" s="17">
        <f t="shared" si="8"/>
        <v>2009</v>
      </c>
      <c r="I254" s="17">
        <f t="shared" ca="1" si="9"/>
        <v>11</v>
      </c>
      <c r="J254" s="426"/>
      <c r="K254" s="428"/>
      <c r="L254" s="427"/>
      <c r="M254" s="427"/>
      <c r="N254" s="427"/>
      <c r="O254" s="427"/>
      <c r="P254" s="427"/>
    </row>
    <row r="255" spans="1:16" ht="20.100000000000001" customHeight="1" x14ac:dyDescent="0.25">
      <c r="A255" s="19" t="s">
        <v>726</v>
      </c>
      <c r="B255" s="20" t="s">
        <v>3008</v>
      </c>
      <c r="C255" s="21" t="s">
        <v>3009</v>
      </c>
      <c r="D255" s="21"/>
      <c r="E255" s="21" t="s">
        <v>230</v>
      </c>
      <c r="F255" s="23" t="s">
        <v>231</v>
      </c>
      <c r="G255" s="324" t="s">
        <v>1552</v>
      </c>
      <c r="H255" s="17">
        <f t="shared" si="8"/>
        <v>2009</v>
      </c>
      <c r="I255" s="17">
        <f t="shared" ca="1" si="9"/>
        <v>11</v>
      </c>
      <c r="J255" s="426"/>
      <c r="K255" s="428"/>
      <c r="L255" s="427"/>
      <c r="M255" s="427"/>
      <c r="N255" s="427"/>
      <c r="O255" s="427"/>
      <c r="P255" s="427"/>
    </row>
    <row r="256" spans="1:16" ht="20.100000000000001" customHeight="1" x14ac:dyDescent="0.25">
      <c r="A256" s="19" t="s">
        <v>728</v>
      </c>
      <c r="B256" s="20" t="s">
        <v>3012</v>
      </c>
      <c r="C256" s="21" t="s">
        <v>3013</v>
      </c>
      <c r="D256" s="21" t="s">
        <v>774</v>
      </c>
      <c r="E256" s="21" t="s">
        <v>230</v>
      </c>
      <c r="F256" s="23" t="s">
        <v>231</v>
      </c>
      <c r="G256" s="324" t="s">
        <v>1553</v>
      </c>
      <c r="H256" s="17">
        <f t="shared" si="8"/>
        <v>2009</v>
      </c>
      <c r="I256" s="17">
        <f t="shared" ca="1" si="9"/>
        <v>11</v>
      </c>
      <c r="J256" s="426"/>
      <c r="K256" s="429"/>
      <c r="L256" s="427"/>
      <c r="M256" s="427"/>
      <c r="N256" s="427"/>
      <c r="O256" s="427"/>
      <c r="P256" s="427"/>
    </row>
    <row r="257" spans="1:16" ht="20.100000000000001" customHeight="1" x14ac:dyDescent="0.25">
      <c r="A257" s="19" t="s">
        <v>730</v>
      </c>
      <c r="B257" s="20" t="s">
        <v>3015</v>
      </c>
      <c r="C257" s="21" t="s">
        <v>3016</v>
      </c>
      <c r="D257" s="21"/>
      <c r="E257" s="21" t="s">
        <v>230</v>
      </c>
      <c r="F257" s="23" t="s">
        <v>231</v>
      </c>
      <c r="G257" s="324" t="s">
        <v>1554</v>
      </c>
      <c r="H257" s="17">
        <f t="shared" si="8"/>
        <v>2009</v>
      </c>
      <c r="I257" s="17">
        <f t="shared" ca="1" si="9"/>
        <v>11</v>
      </c>
      <c r="J257" s="426"/>
      <c r="K257" s="427"/>
      <c r="L257" s="427"/>
      <c r="M257" s="427"/>
      <c r="N257" s="427"/>
      <c r="O257" s="427"/>
      <c r="P257" s="427"/>
    </row>
    <row r="258" spans="1:16" ht="20.100000000000001" customHeight="1" x14ac:dyDescent="0.25">
      <c r="A258" s="19" t="s">
        <v>732</v>
      </c>
      <c r="B258" s="20" t="s">
        <v>3020</v>
      </c>
      <c r="C258" s="21" t="s">
        <v>3021</v>
      </c>
      <c r="D258" s="21"/>
      <c r="E258" s="21" t="s">
        <v>229</v>
      </c>
      <c r="F258" s="23" t="s">
        <v>231</v>
      </c>
      <c r="G258" s="324" t="s">
        <v>1555</v>
      </c>
      <c r="H258" s="17">
        <f t="shared" si="8"/>
        <v>2009</v>
      </c>
      <c r="I258" s="17">
        <f t="shared" ca="1" si="9"/>
        <v>11</v>
      </c>
      <c r="J258" s="426"/>
      <c r="K258" s="427"/>
      <c r="L258" s="427"/>
      <c r="M258" s="427"/>
      <c r="N258" s="427"/>
      <c r="O258" s="427"/>
      <c r="P258" s="427"/>
    </row>
    <row r="259" spans="1:16" ht="20.100000000000001" customHeight="1" x14ac:dyDescent="0.25">
      <c r="A259" s="19" t="s">
        <v>734</v>
      </c>
      <c r="B259" s="20" t="s">
        <v>3025</v>
      </c>
      <c r="C259" s="21" t="s">
        <v>3026</v>
      </c>
      <c r="D259" s="21"/>
      <c r="E259" s="21" t="s">
        <v>229</v>
      </c>
      <c r="F259" s="23" t="s">
        <v>231</v>
      </c>
      <c r="G259" s="324" t="s">
        <v>1556</v>
      </c>
      <c r="H259" s="17">
        <f t="shared" si="8"/>
        <v>2008</v>
      </c>
      <c r="I259" s="17">
        <f t="shared" ca="1" si="9"/>
        <v>12</v>
      </c>
      <c r="J259" s="426"/>
      <c r="K259" s="430"/>
      <c r="L259" s="427"/>
      <c r="M259" s="427"/>
      <c r="N259" s="427"/>
      <c r="O259" s="427"/>
      <c r="P259" s="427"/>
    </row>
    <row r="260" spans="1:16" ht="20.100000000000001" customHeight="1" x14ac:dyDescent="0.25">
      <c r="A260" s="19" t="s">
        <v>735</v>
      </c>
      <c r="B260" s="20" t="s">
        <v>3030</v>
      </c>
      <c r="C260" s="21" t="s">
        <v>3031</v>
      </c>
      <c r="D260" s="21" t="s">
        <v>774</v>
      </c>
      <c r="E260" s="21" t="s">
        <v>229</v>
      </c>
      <c r="F260" s="23" t="s">
        <v>231</v>
      </c>
      <c r="G260" s="324" t="s">
        <v>1557</v>
      </c>
      <c r="H260" s="17">
        <f t="shared" si="8"/>
        <v>2009</v>
      </c>
      <c r="I260" s="17">
        <f t="shared" ca="1" si="9"/>
        <v>11</v>
      </c>
      <c r="J260" s="426"/>
      <c r="K260" s="430"/>
      <c r="L260" s="427"/>
      <c r="M260" s="427"/>
      <c r="N260" s="427"/>
      <c r="O260" s="427"/>
      <c r="P260" s="427"/>
    </row>
    <row r="261" spans="1:16" ht="20.100000000000001" customHeight="1" x14ac:dyDescent="0.25">
      <c r="A261" s="19" t="s">
        <v>737</v>
      </c>
      <c r="B261" s="20" t="s">
        <v>3033</v>
      </c>
      <c r="C261" s="21" t="s">
        <v>3034</v>
      </c>
      <c r="D261" s="21"/>
      <c r="E261" s="21" t="s">
        <v>230</v>
      </c>
      <c r="F261" s="23" t="s">
        <v>231</v>
      </c>
      <c r="G261" s="324" t="s">
        <v>1558</v>
      </c>
      <c r="H261" s="17">
        <f t="shared" si="8"/>
        <v>2009</v>
      </c>
      <c r="I261" s="17">
        <f t="shared" ca="1" si="9"/>
        <v>11</v>
      </c>
      <c r="J261" s="426"/>
      <c r="K261" s="430"/>
      <c r="L261" s="427"/>
      <c r="M261" s="427"/>
      <c r="N261" s="427"/>
      <c r="O261" s="427"/>
      <c r="P261" s="427"/>
    </row>
    <row r="262" spans="1:16" ht="20.100000000000001" customHeight="1" x14ac:dyDescent="0.25">
      <c r="A262" s="19" t="s">
        <v>2</v>
      </c>
      <c r="B262" s="20" t="s">
        <v>3036</v>
      </c>
      <c r="C262" s="21" t="s">
        <v>3037</v>
      </c>
      <c r="D262" s="21" t="s">
        <v>774</v>
      </c>
      <c r="E262" s="21" t="s">
        <v>229</v>
      </c>
      <c r="F262" s="23" t="s">
        <v>231</v>
      </c>
      <c r="G262" s="324" t="s">
        <v>1559</v>
      </c>
      <c r="H262" s="17">
        <f t="shared" si="8"/>
        <v>2009</v>
      </c>
      <c r="I262" s="17">
        <f t="shared" ca="1" si="9"/>
        <v>11</v>
      </c>
      <c r="J262" s="426"/>
      <c r="K262" s="427"/>
      <c r="L262" s="427"/>
      <c r="M262" s="427"/>
      <c r="N262" s="427"/>
      <c r="O262" s="427"/>
      <c r="P262" s="427"/>
    </row>
    <row r="263" spans="1:16" ht="20.100000000000001" customHeight="1" x14ac:dyDescent="0.25">
      <c r="A263" s="19" t="s">
        <v>3</v>
      </c>
      <c r="B263" s="20" t="s">
        <v>3042</v>
      </c>
      <c r="C263" s="21" t="s">
        <v>3043</v>
      </c>
      <c r="D263" s="21"/>
      <c r="E263" s="21" t="s">
        <v>229</v>
      </c>
      <c r="F263" s="23" t="s">
        <v>231</v>
      </c>
      <c r="G263" s="324" t="s">
        <v>1560</v>
      </c>
      <c r="H263" s="17">
        <f t="shared" si="8"/>
        <v>2008</v>
      </c>
      <c r="I263" s="17">
        <f t="shared" ca="1" si="9"/>
        <v>12</v>
      </c>
      <c r="J263" s="426"/>
      <c r="K263" s="431"/>
      <c r="L263" s="427"/>
      <c r="M263" s="427"/>
      <c r="N263" s="427"/>
      <c r="O263" s="427"/>
      <c r="P263" s="427"/>
    </row>
    <row r="264" spans="1:16" ht="20.100000000000001" customHeight="1" x14ac:dyDescent="0.25">
      <c r="A264" s="19" t="s">
        <v>11</v>
      </c>
      <c r="B264" s="20" t="s">
        <v>3048</v>
      </c>
      <c r="C264" s="21" t="s">
        <v>3049</v>
      </c>
      <c r="D264" s="21"/>
      <c r="E264" s="21" t="s">
        <v>229</v>
      </c>
      <c r="F264" s="23" t="s">
        <v>231</v>
      </c>
      <c r="G264" s="324" t="s">
        <v>1561</v>
      </c>
      <c r="H264" s="17">
        <f t="shared" si="8"/>
        <v>2007</v>
      </c>
      <c r="I264" s="17">
        <f t="shared" ca="1" si="9"/>
        <v>13</v>
      </c>
      <c r="J264" s="426"/>
      <c r="K264" s="432"/>
      <c r="L264" s="427"/>
      <c r="M264" s="427"/>
      <c r="N264" s="427"/>
      <c r="O264" s="427"/>
      <c r="P264" s="427"/>
    </row>
    <row r="265" spans="1:16" ht="20.100000000000001" customHeight="1" x14ac:dyDescent="0.25">
      <c r="A265" s="19" t="s">
        <v>24</v>
      </c>
      <c r="B265" s="20" t="s">
        <v>3053</v>
      </c>
      <c r="C265" s="21" t="s">
        <v>1665</v>
      </c>
      <c r="D265" s="21"/>
      <c r="E265" s="21" t="s">
        <v>229</v>
      </c>
      <c r="F265" s="23" t="s">
        <v>231</v>
      </c>
      <c r="G265" s="324" t="s">
        <v>1562</v>
      </c>
      <c r="H265" s="17">
        <f t="shared" si="8"/>
        <v>2009</v>
      </c>
      <c r="I265" s="17">
        <f t="shared" ca="1" si="9"/>
        <v>11</v>
      </c>
      <c r="J265" s="426"/>
      <c r="K265" s="427"/>
      <c r="L265" s="427"/>
      <c r="M265" s="427"/>
      <c r="N265" s="427"/>
      <c r="O265" s="427"/>
      <c r="P265" s="427"/>
    </row>
    <row r="266" spans="1:16" ht="20.100000000000001" customHeight="1" x14ac:dyDescent="0.25">
      <c r="A266" s="19" t="s">
        <v>17</v>
      </c>
      <c r="B266" s="20" t="s">
        <v>3056</v>
      </c>
      <c r="C266" s="21" t="s">
        <v>3057</v>
      </c>
      <c r="D266" s="21"/>
      <c r="E266" s="21" t="s">
        <v>229</v>
      </c>
      <c r="F266" s="23" t="s">
        <v>231</v>
      </c>
      <c r="G266" s="324" t="s">
        <v>1563</v>
      </c>
      <c r="H266" s="17">
        <f t="shared" si="8"/>
        <v>2007</v>
      </c>
      <c r="I266" s="17">
        <f t="shared" ca="1" si="9"/>
        <v>13</v>
      </c>
      <c r="J266" s="426"/>
      <c r="K266" s="427"/>
      <c r="L266" s="433"/>
      <c r="M266" s="427"/>
      <c r="N266" s="433"/>
      <c r="O266" s="434"/>
      <c r="P266" s="427"/>
    </row>
    <row r="267" spans="1:16" ht="20.100000000000001" customHeight="1" x14ac:dyDescent="0.25">
      <c r="A267" s="19" t="s">
        <v>21</v>
      </c>
      <c r="B267" s="20" t="s">
        <v>3060</v>
      </c>
      <c r="C267" s="21" t="s">
        <v>2518</v>
      </c>
      <c r="D267" s="21" t="s">
        <v>774</v>
      </c>
      <c r="E267" s="21" t="s">
        <v>229</v>
      </c>
      <c r="F267" s="23" t="s">
        <v>231</v>
      </c>
      <c r="G267" s="324" t="s">
        <v>1564</v>
      </c>
      <c r="H267" s="17">
        <f t="shared" si="8"/>
        <v>2009</v>
      </c>
      <c r="I267" s="17">
        <f t="shared" ca="1" si="9"/>
        <v>11</v>
      </c>
      <c r="J267" s="426"/>
      <c r="K267" s="427"/>
      <c r="L267" s="435"/>
      <c r="M267" s="427"/>
      <c r="N267" s="427"/>
      <c r="O267" s="427"/>
      <c r="P267" s="427"/>
    </row>
    <row r="268" spans="1:16" ht="20.100000000000001" customHeight="1" x14ac:dyDescent="0.25">
      <c r="A268" s="19" t="s">
        <v>743</v>
      </c>
      <c r="B268" s="20" t="s">
        <v>3061</v>
      </c>
      <c r="C268" s="21" t="s">
        <v>3062</v>
      </c>
      <c r="D268" s="21" t="s">
        <v>774</v>
      </c>
      <c r="E268" s="21" t="s">
        <v>229</v>
      </c>
      <c r="F268" s="23" t="s">
        <v>231</v>
      </c>
      <c r="G268" s="324" t="s">
        <v>1565</v>
      </c>
      <c r="J268" s="426"/>
      <c r="K268" s="427"/>
      <c r="L268" s="436"/>
      <c r="M268" s="435"/>
      <c r="N268" s="427"/>
      <c r="O268" s="427"/>
      <c r="P268" s="427"/>
    </row>
    <row r="269" spans="1:16" ht="20.100000000000001" customHeight="1" x14ac:dyDescent="0.25">
      <c r="A269" s="19" t="s">
        <v>7</v>
      </c>
      <c r="B269" s="20" t="s">
        <v>3065</v>
      </c>
      <c r="C269" s="21" t="s">
        <v>3066</v>
      </c>
      <c r="D269" s="21" t="s">
        <v>774</v>
      </c>
      <c r="E269" s="21" t="s">
        <v>229</v>
      </c>
      <c r="F269" s="23" t="s">
        <v>231</v>
      </c>
      <c r="G269" s="324" t="s">
        <v>1566</v>
      </c>
      <c r="J269" s="426"/>
      <c r="K269" s="427"/>
      <c r="L269" s="436"/>
      <c r="M269" s="435"/>
      <c r="N269" s="427"/>
      <c r="O269" s="427"/>
      <c r="P269" s="427"/>
    </row>
    <row r="270" spans="1:16" ht="20.100000000000001" customHeight="1" x14ac:dyDescent="0.25">
      <c r="A270" s="19" t="s">
        <v>744</v>
      </c>
      <c r="B270" s="20" t="s">
        <v>3069</v>
      </c>
      <c r="C270" s="21" t="s">
        <v>3070</v>
      </c>
      <c r="D270" s="21" t="s">
        <v>774</v>
      </c>
      <c r="E270" s="21" t="s">
        <v>230</v>
      </c>
      <c r="F270" s="23" t="s">
        <v>231</v>
      </c>
      <c r="G270" s="324" t="s">
        <v>1567</v>
      </c>
      <c r="J270" s="426"/>
      <c r="K270" s="427"/>
      <c r="L270" s="489"/>
      <c r="M270" s="489"/>
      <c r="N270" s="489"/>
      <c r="O270" s="435"/>
      <c r="P270" s="427"/>
    </row>
    <row r="271" spans="1:16" ht="20.100000000000001" customHeight="1" x14ac:dyDescent="0.25">
      <c r="A271" s="19" t="s">
        <v>19</v>
      </c>
      <c r="B271" s="20" t="s">
        <v>3071</v>
      </c>
      <c r="C271" s="21" t="s">
        <v>2872</v>
      </c>
      <c r="D271" s="21" t="s">
        <v>774</v>
      </c>
      <c r="E271" s="21" t="s">
        <v>229</v>
      </c>
      <c r="F271" s="23" t="s">
        <v>231</v>
      </c>
      <c r="G271" s="324" t="s">
        <v>1568</v>
      </c>
      <c r="J271" s="426"/>
      <c r="K271" s="427"/>
      <c r="L271" s="435"/>
      <c r="M271" s="427"/>
      <c r="N271" s="427"/>
      <c r="O271" s="427"/>
      <c r="P271" s="427"/>
    </row>
    <row r="272" spans="1:16" ht="20.100000000000001" customHeight="1" x14ac:dyDescent="0.25">
      <c r="A272" s="19" t="s">
        <v>12</v>
      </c>
      <c r="B272" s="20" t="s">
        <v>3075</v>
      </c>
      <c r="C272" s="21" t="s">
        <v>3076</v>
      </c>
      <c r="D272" s="21" t="s">
        <v>774</v>
      </c>
      <c r="E272" s="21" t="s">
        <v>229</v>
      </c>
      <c r="F272" s="23" t="s">
        <v>231</v>
      </c>
      <c r="G272" s="324" t="s">
        <v>1569</v>
      </c>
      <c r="J272" s="426"/>
      <c r="K272" s="427"/>
      <c r="L272" s="435"/>
      <c r="M272" s="427"/>
      <c r="N272" s="427"/>
      <c r="O272" s="427"/>
      <c r="P272" s="427"/>
    </row>
    <row r="273" spans="1:16" ht="20.100000000000001" customHeight="1" x14ac:dyDescent="0.25">
      <c r="A273" s="19" t="s">
        <v>745</v>
      </c>
      <c r="B273" s="20" t="s">
        <v>3078</v>
      </c>
      <c r="C273" s="21" t="s">
        <v>3079</v>
      </c>
      <c r="D273" s="21" t="s">
        <v>774</v>
      </c>
      <c r="E273" s="21" t="s">
        <v>229</v>
      </c>
      <c r="F273" s="23" t="s">
        <v>231</v>
      </c>
      <c r="G273" s="324" t="s">
        <v>1570</v>
      </c>
      <c r="J273" s="426"/>
      <c r="K273" s="427"/>
      <c r="L273" s="435"/>
      <c r="M273" s="427"/>
      <c r="N273" s="427"/>
      <c r="O273" s="427"/>
      <c r="P273" s="427"/>
    </row>
    <row r="274" spans="1:16" ht="20.100000000000001" customHeight="1" x14ac:dyDescent="0.25">
      <c r="A274" s="19" t="s">
        <v>16</v>
      </c>
      <c r="B274" s="20" t="s">
        <v>3082</v>
      </c>
      <c r="C274" s="21" t="s">
        <v>3083</v>
      </c>
      <c r="D274" s="21"/>
      <c r="E274" s="21" t="s">
        <v>229</v>
      </c>
      <c r="F274" s="23" t="s">
        <v>231</v>
      </c>
      <c r="G274" s="324" t="s">
        <v>1571</v>
      </c>
      <c r="J274" s="426"/>
      <c r="K274" s="427"/>
      <c r="L274" s="435"/>
      <c r="M274" s="427"/>
      <c r="N274" s="427"/>
      <c r="O274" s="427"/>
      <c r="P274" s="427"/>
    </row>
    <row r="275" spans="1:16" ht="20.100000000000001" customHeight="1" x14ac:dyDescent="0.25">
      <c r="A275" s="19" t="s">
        <v>746</v>
      </c>
      <c r="B275" s="20" t="s">
        <v>166</v>
      </c>
      <c r="C275" s="21" t="s">
        <v>3087</v>
      </c>
      <c r="D275" s="21"/>
      <c r="E275" s="21" t="s">
        <v>229</v>
      </c>
      <c r="F275" s="23" t="s">
        <v>231</v>
      </c>
      <c r="G275" s="324" t="s">
        <v>1572</v>
      </c>
      <c r="L275" s="416"/>
      <c r="M275" s="417"/>
      <c r="N275" s="417"/>
      <c r="O275" s="417"/>
      <c r="P275" s="417"/>
    </row>
    <row r="276" spans="1:16" ht="20.100000000000001" customHeight="1" x14ac:dyDescent="0.25">
      <c r="A276" s="19" t="s">
        <v>4</v>
      </c>
      <c r="B276" s="20" t="s">
        <v>3090</v>
      </c>
      <c r="C276" s="21" t="s">
        <v>3091</v>
      </c>
      <c r="D276" s="21"/>
      <c r="E276" s="21" t="s">
        <v>229</v>
      </c>
      <c r="F276" s="23" t="s">
        <v>231</v>
      </c>
      <c r="G276" s="324" t="s">
        <v>3232</v>
      </c>
      <c r="L276" s="416"/>
      <c r="M276" s="417"/>
      <c r="N276" s="417"/>
      <c r="O276" s="417"/>
      <c r="P276" s="417"/>
    </row>
    <row r="277" spans="1:16" ht="20.100000000000001" customHeight="1" x14ac:dyDescent="0.25">
      <c r="A277" s="19" t="s">
        <v>15</v>
      </c>
      <c r="B277" s="20" t="s">
        <v>3095</v>
      </c>
      <c r="C277" s="21" t="s">
        <v>3096</v>
      </c>
      <c r="D277" s="21" t="s">
        <v>774</v>
      </c>
      <c r="E277" s="21" t="s">
        <v>229</v>
      </c>
      <c r="F277" s="23" t="s">
        <v>231</v>
      </c>
      <c r="G277" s="324" t="s">
        <v>3233</v>
      </c>
      <c r="L277" s="416"/>
      <c r="M277" s="417"/>
      <c r="N277" s="417"/>
      <c r="O277" s="417"/>
      <c r="P277" s="417"/>
    </row>
    <row r="278" spans="1:16" ht="20.100000000000001" customHeight="1" x14ac:dyDescent="0.25">
      <c r="A278" s="19" t="s">
        <v>20</v>
      </c>
      <c r="B278" s="20" t="s">
        <v>3100</v>
      </c>
      <c r="C278" s="21" t="s">
        <v>3101</v>
      </c>
      <c r="D278" s="21"/>
      <c r="E278" s="21" t="s">
        <v>229</v>
      </c>
      <c r="F278" s="23" t="s">
        <v>231</v>
      </c>
      <c r="G278" s="324" t="s">
        <v>3234</v>
      </c>
      <c r="L278" s="416"/>
      <c r="M278" s="417"/>
      <c r="N278" s="417"/>
      <c r="O278" s="417"/>
      <c r="P278" s="417"/>
    </row>
    <row r="279" spans="1:16" ht="20.100000000000001" customHeight="1" x14ac:dyDescent="0.25">
      <c r="A279" s="19" t="s">
        <v>5</v>
      </c>
      <c r="B279" s="20" t="s">
        <v>3104</v>
      </c>
      <c r="C279" s="21" t="s">
        <v>3105</v>
      </c>
      <c r="D279" s="21" t="s">
        <v>774</v>
      </c>
      <c r="E279" s="21" t="s">
        <v>229</v>
      </c>
      <c r="F279" s="23" t="s">
        <v>231</v>
      </c>
      <c r="G279" s="324" t="s">
        <v>3235</v>
      </c>
      <c r="L279" s="416"/>
      <c r="M279" s="417"/>
      <c r="N279" s="417"/>
      <c r="O279" s="417"/>
      <c r="P279" s="417"/>
    </row>
    <row r="280" spans="1:16" ht="20.100000000000001" customHeight="1" x14ac:dyDescent="0.25">
      <c r="A280" s="19" t="s">
        <v>747</v>
      </c>
      <c r="B280" s="20" t="s">
        <v>3107</v>
      </c>
      <c r="C280" s="21" t="s">
        <v>2639</v>
      </c>
      <c r="D280" s="21"/>
      <c r="E280" s="21" t="s">
        <v>230</v>
      </c>
      <c r="F280" s="23" t="s">
        <v>231</v>
      </c>
      <c r="G280" s="324" t="s">
        <v>3236</v>
      </c>
      <c r="L280" s="416"/>
      <c r="M280" s="417"/>
      <c r="N280" s="417"/>
      <c r="O280" s="417"/>
      <c r="P280" s="417"/>
    </row>
    <row r="281" spans="1:16" ht="20.100000000000001" customHeight="1" x14ac:dyDescent="0.25">
      <c r="A281" s="19" t="s">
        <v>748</v>
      </c>
      <c r="B281" s="20" t="s">
        <v>3111</v>
      </c>
      <c r="C281" s="21" t="s">
        <v>1202</v>
      </c>
      <c r="D281" s="21" t="s">
        <v>774</v>
      </c>
      <c r="E281" s="21" t="s">
        <v>229</v>
      </c>
      <c r="F281" s="23" t="s">
        <v>231</v>
      </c>
      <c r="G281" s="324" t="s">
        <v>3237</v>
      </c>
      <c r="L281" s="416"/>
      <c r="M281" s="417"/>
      <c r="N281" s="417"/>
      <c r="O281" s="417"/>
      <c r="P281" s="417"/>
    </row>
    <row r="282" spans="1:16" ht="20.100000000000001" customHeight="1" x14ac:dyDescent="0.25">
      <c r="A282" s="19" t="s">
        <v>9</v>
      </c>
      <c r="B282" s="20" t="s">
        <v>3115</v>
      </c>
      <c r="C282" s="21" t="s">
        <v>3116</v>
      </c>
      <c r="D282" s="21" t="s">
        <v>774</v>
      </c>
      <c r="E282" s="21" t="s">
        <v>229</v>
      </c>
      <c r="F282" s="23" t="s">
        <v>231</v>
      </c>
      <c r="G282" s="324" t="s">
        <v>3238</v>
      </c>
      <c r="H282" s="17">
        <f t="shared" ref="H282:H284" si="10">YEAR(C289)</f>
        <v>2009</v>
      </c>
      <c r="I282" s="17">
        <f t="shared" ref="I282:I284" ca="1" si="11">YEAR(TODAY())-YEAR(C289)</f>
        <v>11</v>
      </c>
      <c r="L282" s="418"/>
      <c r="M282" s="416"/>
      <c r="N282" s="417"/>
      <c r="O282" s="417"/>
      <c r="P282" s="417"/>
    </row>
    <row r="283" spans="1:16" ht="20.100000000000001" customHeight="1" x14ac:dyDescent="0.25">
      <c r="A283" s="19" t="s">
        <v>10</v>
      </c>
      <c r="B283" s="20" t="s">
        <v>3120</v>
      </c>
      <c r="C283" s="21" t="s">
        <v>3121</v>
      </c>
      <c r="D283" s="21" t="s">
        <v>774</v>
      </c>
      <c r="E283" s="21" t="s">
        <v>230</v>
      </c>
      <c r="F283" s="23" t="s">
        <v>231</v>
      </c>
      <c r="G283" s="324" t="s">
        <v>3239</v>
      </c>
      <c r="H283" s="17">
        <f t="shared" si="10"/>
        <v>2009</v>
      </c>
      <c r="I283" s="17">
        <f t="shared" ca="1" si="11"/>
        <v>11</v>
      </c>
      <c r="L283" s="418"/>
      <c r="M283" s="416"/>
      <c r="N283" s="417"/>
      <c r="O283" s="417"/>
      <c r="P283" s="417"/>
    </row>
    <row r="284" spans="1:16" ht="20.100000000000001" customHeight="1" x14ac:dyDescent="0.25">
      <c r="A284" s="27" t="s">
        <v>749</v>
      </c>
      <c r="B284" s="168" t="s">
        <v>3125</v>
      </c>
      <c r="C284" s="169" t="s">
        <v>2852</v>
      </c>
      <c r="D284" s="169" t="s">
        <v>774</v>
      </c>
      <c r="E284" s="169" t="s">
        <v>229</v>
      </c>
      <c r="F284" s="455" t="s">
        <v>231</v>
      </c>
      <c r="G284" s="456" t="s">
        <v>3240</v>
      </c>
      <c r="H284" s="17">
        <f t="shared" si="10"/>
        <v>1900</v>
      </c>
      <c r="I284" s="17">
        <f t="shared" ca="1" si="11"/>
        <v>120</v>
      </c>
      <c r="L284" s="495"/>
      <c r="M284" s="495"/>
      <c r="N284" s="495"/>
      <c r="O284" s="416"/>
      <c r="P284" s="417"/>
    </row>
    <row r="285" spans="1:16" ht="20.100000000000001" customHeight="1" x14ac:dyDescent="0.25">
      <c r="A285" s="8" t="s">
        <v>766</v>
      </c>
      <c r="B285" s="8" t="s">
        <v>29</v>
      </c>
      <c r="C285" s="8" t="s">
        <v>30</v>
      </c>
      <c r="D285" s="8" t="s">
        <v>207</v>
      </c>
      <c r="E285" s="8" t="s">
        <v>769</v>
      </c>
      <c r="F285" s="8" t="s">
        <v>773</v>
      </c>
      <c r="G285" s="8" t="s">
        <v>31</v>
      </c>
      <c r="L285" s="419"/>
      <c r="M285" s="419"/>
      <c r="N285" s="419"/>
      <c r="O285" s="416"/>
      <c r="P285" s="417"/>
    </row>
    <row r="286" spans="1:16" ht="20.100000000000001" customHeight="1" x14ac:dyDescent="0.25">
      <c r="A286" s="19" t="s">
        <v>8</v>
      </c>
      <c r="B286" s="20" t="s">
        <v>3129</v>
      </c>
      <c r="C286" s="21" t="s">
        <v>3130</v>
      </c>
      <c r="D286" s="21"/>
      <c r="E286" s="21" t="s">
        <v>230</v>
      </c>
      <c r="F286" s="23" t="s">
        <v>231</v>
      </c>
      <c r="G286" s="324" t="s">
        <v>3241</v>
      </c>
    </row>
    <row r="287" spans="1:16" ht="20.100000000000001" customHeight="1" x14ac:dyDescent="0.25">
      <c r="A287" s="19" t="s">
        <v>18</v>
      </c>
      <c r="B287" s="20" t="s">
        <v>3132</v>
      </c>
      <c r="C287" s="21" t="s">
        <v>3133</v>
      </c>
      <c r="D287" s="21" t="s">
        <v>774</v>
      </c>
      <c r="E287" s="21" t="s">
        <v>229</v>
      </c>
      <c r="F287" s="23" t="s">
        <v>231</v>
      </c>
      <c r="G287" s="324" t="s">
        <v>3242</v>
      </c>
      <c r="H287" s="33"/>
      <c r="J287" s="30"/>
    </row>
    <row r="288" spans="1:16" s="2" customFormat="1" ht="20.100000000000001" customHeight="1" x14ac:dyDescent="0.25">
      <c r="A288" s="19" t="s">
        <v>6</v>
      </c>
      <c r="B288" s="20" t="s">
        <v>3137</v>
      </c>
      <c r="C288" s="21" t="s">
        <v>2938</v>
      </c>
      <c r="D288" s="21" t="s">
        <v>774</v>
      </c>
      <c r="E288" s="21" t="s">
        <v>229</v>
      </c>
      <c r="F288" s="23" t="s">
        <v>231</v>
      </c>
      <c r="G288" s="324" t="s">
        <v>3243</v>
      </c>
      <c r="H288" s="3"/>
      <c r="I288" s="3"/>
      <c r="J288" s="3"/>
    </row>
    <row r="289" spans="1:10" s="2" customFormat="1" ht="16.5" customHeight="1" x14ac:dyDescent="0.25">
      <c r="A289" s="19" t="s">
        <v>13</v>
      </c>
      <c r="B289" s="20" t="s">
        <v>3140</v>
      </c>
      <c r="C289" s="21" t="s">
        <v>3141</v>
      </c>
      <c r="D289" s="21"/>
      <c r="E289" s="21" t="s">
        <v>230</v>
      </c>
      <c r="F289" s="23" t="s">
        <v>231</v>
      </c>
      <c r="G289" s="324" t="s">
        <v>3244</v>
      </c>
      <c r="H289" s="3"/>
      <c r="I289" s="3"/>
      <c r="J289" s="3"/>
    </row>
    <row r="290" spans="1:10" s="2" customFormat="1" ht="23.25" customHeight="1" x14ac:dyDescent="0.3">
      <c r="A290" s="19" t="s">
        <v>14</v>
      </c>
      <c r="B290" s="20" t="s">
        <v>86</v>
      </c>
      <c r="C290" s="21" t="s">
        <v>3145</v>
      </c>
      <c r="D290" s="21" t="s">
        <v>774</v>
      </c>
      <c r="E290" s="21" t="s">
        <v>229</v>
      </c>
      <c r="F290" s="23" t="s">
        <v>231</v>
      </c>
      <c r="G290" s="324" t="s">
        <v>3245</v>
      </c>
      <c r="H290" s="5"/>
      <c r="I290" s="5"/>
      <c r="J290" s="5"/>
    </row>
    <row r="291" spans="1:10" s="2" customFormat="1" ht="20.100000000000001" customHeight="1" x14ac:dyDescent="0.25">
      <c r="A291" s="19" t="s">
        <v>376</v>
      </c>
      <c r="B291" s="20"/>
      <c r="C291" s="21"/>
      <c r="D291" s="21"/>
      <c r="E291" s="21"/>
      <c r="F291" s="23"/>
      <c r="G291" s="324"/>
      <c r="H291" s="7"/>
      <c r="I291" s="7"/>
      <c r="J291" s="7"/>
    </row>
    <row r="292" spans="1:10" s="2" customFormat="1" ht="20.100000000000001" customHeight="1" x14ac:dyDescent="0.25">
      <c r="A292" s="19" t="s">
        <v>698</v>
      </c>
      <c r="B292" s="414"/>
      <c r="C292" s="415"/>
      <c r="D292" s="415"/>
      <c r="E292" s="21"/>
      <c r="F292" s="23"/>
      <c r="G292" s="324"/>
      <c r="H292" s="7"/>
      <c r="I292" s="7"/>
      <c r="J292" s="7"/>
    </row>
    <row r="293" spans="1:10" s="2" customFormat="1" ht="20.100000000000001" customHeight="1" x14ac:dyDescent="0.25">
      <c r="A293" s="27"/>
      <c r="B293" s="168"/>
      <c r="C293" s="169"/>
      <c r="D293" s="169"/>
      <c r="E293" s="169"/>
      <c r="F293" s="455"/>
      <c r="G293" s="456"/>
      <c r="H293" s="7"/>
      <c r="I293" s="7"/>
      <c r="J293" s="7"/>
    </row>
    <row r="294" spans="1:10" s="2" customFormat="1" ht="20.100000000000001" customHeight="1" x14ac:dyDescent="0.25">
      <c r="A294" s="28"/>
      <c r="B294" s="29"/>
      <c r="C294" s="1"/>
      <c r="D294" s="494" t="s">
        <v>452</v>
      </c>
      <c r="E294" s="494"/>
      <c r="F294" s="494"/>
      <c r="G294" s="494"/>
      <c r="H294" s="7"/>
      <c r="I294" s="7"/>
      <c r="J294" s="7"/>
    </row>
    <row r="295" spans="1:10" s="2" customFormat="1" ht="15.75" customHeight="1" x14ac:dyDescent="0.25">
      <c r="A295" s="143"/>
      <c r="B295" s="31"/>
      <c r="C295" s="32"/>
      <c r="D295" s="32"/>
      <c r="E295" s="1"/>
      <c r="F295" s="31"/>
      <c r="G295" s="31"/>
      <c r="H295" s="7"/>
      <c r="I295" s="7"/>
      <c r="J295" s="7"/>
    </row>
    <row r="296" spans="1:10" s="2" customFormat="1" ht="15.75" customHeight="1" x14ac:dyDescent="0.25">
      <c r="A296" s="143"/>
      <c r="B296" s="31"/>
      <c r="C296" s="32"/>
      <c r="D296" s="32"/>
      <c r="E296" s="1"/>
      <c r="F296" s="31"/>
      <c r="G296" s="31"/>
      <c r="H296" s="7"/>
      <c r="I296" s="7"/>
      <c r="J296" s="7"/>
    </row>
    <row r="297" spans="1:10" s="2" customFormat="1" ht="15.75" customHeight="1" x14ac:dyDescent="0.25">
      <c r="A297" s="143"/>
      <c r="B297" s="31"/>
      <c r="C297" s="32"/>
      <c r="D297" s="32"/>
      <c r="E297" s="1"/>
      <c r="F297" s="31"/>
      <c r="G297" s="31"/>
      <c r="H297" s="7"/>
      <c r="I297" s="7"/>
      <c r="J297" s="7"/>
    </row>
    <row r="298" spans="1:10" s="2" customFormat="1" ht="15.75" customHeight="1" x14ac:dyDescent="0.25">
      <c r="A298" s="143"/>
      <c r="B298" s="31"/>
      <c r="C298" s="32"/>
      <c r="D298" s="32"/>
      <c r="E298" s="1"/>
      <c r="F298" s="31"/>
      <c r="G298" s="31"/>
      <c r="H298" s="7"/>
      <c r="I298" s="7"/>
      <c r="J298" s="7"/>
    </row>
    <row r="299" spans="1:10" s="2" customFormat="1" ht="15.75" customHeight="1" x14ac:dyDescent="0.3">
      <c r="A299" s="143"/>
      <c r="B299" s="31"/>
      <c r="C299" s="32"/>
      <c r="D299" s="488" t="s">
        <v>3247</v>
      </c>
      <c r="E299" s="488"/>
      <c r="F299" s="488"/>
      <c r="G299" s="488"/>
      <c r="H299" s="7"/>
      <c r="I299" s="7"/>
      <c r="J299" s="7"/>
    </row>
    <row r="300" spans="1:10" s="2" customFormat="1" ht="15.75" customHeight="1" x14ac:dyDescent="0.25">
      <c r="A300" s="143"/>
      <c r="B300" s="31"/>
      <c r="C300" s="32"/>
      <c r="D300" s="32"/>
      <c r="E300" s="1"/>
      <c r="F300" s="31"/>
      <c r="G300" s="31"/>
      <c r="H300" s="7"/>
      <c r="I300" s="7"/>
      <c r="J300" s="7"/>
    </row>
    <row r="301" spans="1:10" s="2" customFormat="1" ht="15.75" customHeight="1" x14ac:dyDescent="0.25">
      <c r="A301" s="143"/>
      <c r="B301" s="31"/>
      <c r="C301" s="32"/>
      <c r="D301" s="32"/>
      <c r="E301" s="1"/>
      <c r="F301" s="31"/>
      <c r="G301" s="31"/>
      <c r="H301" s="7"/>
      <c r="I301" s="7"/>
      <c r="J301" s="7"/>
    </row>
    <row r="302" spans="1:10" s="2" customFormat="1" ht="15.75" customHeight="1" x14ac:dyDescent="0.25">
      <c r="A302" s="143"/>
      <c r="B302" s="31"/>
      <c r="C302" s="32"/>
      <c r="D302" s="32"/>
      <c r="E302" s="1"/>
      <c r="F302" s="31"/>
      <c r="G302" s="31"/>
      <c r="H302" s="7"/>
      <c r="I302" s="7"/>
      <c r="J302" s="7"/>
    </row>
    <row r="303" spans="1:10" s="2" customFormat="1" ht="15.75" customHeight="1" x14ac:dyDescent="0.25">
      <c r="A303" s="143"/>
      <c r="B303" s="31"/>
      <c r="C303" s="32"/>
      <c r="D303" s="32"/>
      <c r="E303" s="1"/>
      <c r="F303" s="31"/>
      <c r="G303" s="31"/>
      <c r="H303" s="7"/>
      <c r="I303" s="7"/>
      <c r="J303" s="7"/>
    </row>
    <row r="304" spans="1:10" s="2" customFormat="1" ht="15.75" customHeight="1" x14ac:dyDescent="0.25">
      <c r="A304" s="143"/>
      <c r="B304" s="31"/>
      <c r="C304" s="32"/>
      <c r="D304" s="32"/>
      <c r="E304" s="1"/>
      <c r="F304" s="31"/>
      <c r="G304" s="31"/>
      <c r="H304" s="7"/>
      <c r="I304" s="7"/>
      <c r="J304" s="7"/>
    </row>
    <row r="305" spans="1:10" s="2" customFormat="1" ht="15.75" customHeight="1" x14ac:dyDescent="0.25">
      <c r="A305" s="143"/>
      <c r="B305" s="31"/>
      <c r="C305" s="32"/>
      <c r="D305" s="32"/>
      <c r="E305" s="1"/>
      <c r="F305" s="31"/>
      <c r="G305" s="31"/>
      <c r="H305" s="7"/>
      <c r="I305" s="7"/>
      <c r="J305" s="7"/>
    </row>
    <row r="306" spans="1:10" s="2" customFormat="1" ht="15.75" customHeight="1" x14ac:dyDescent="0.25">
      <c r="A306" s="143"/>
      <c r="B306" s="31"/>
      <c r="C306" s="32"/>
      <c r="D306" s="32"/>
      <c r="E306" s="1"/>
      <c r="F306" s="31"/>
      <c r="G306" s="31"/>
      <c r="H306" s="7"/>
      <c r="I306" s="7"/>
      <c r="J306" s="7"/>
    </row>
    <row r="307" spans="1:10" s="2" customFormat="1" ht="15.75" customHeight="1" x14ac:dyDescent="0.25">
      <c r="A307" s="143"/>
      <c r="B307" s="31"/>
      <c r="C307" s="32"/>
      <c r="D307" s="32"/>
      <c r="E307" s="1"/>
      <c r="F307" s="31"/>
      <c r="G307" s="31"/>
      <c r="H307" s="7"/>
      <c r="I307" s="7"/>
      <c r="J307" s="7"/>
    </row>
    <row r="308" spans="1:10" s="2" customFormat="1" ht="15.75" customHeight="1" x14ac:dyDescent="0.25">
      <c r="A308" s="143"/>
      <c r="B308" s="31"/>
      <c r="C308" s="32"/>
      <c r="D308" s="32"/>
      <c r="E308" s="1"/>
      <c r="F308" s="31"/>
      <c r="G308" s="31"/>
      <c r="H308" s="7"/>
      <c r="I308" s="7"/>
      <c r="J308" s="7"/>
    </row>
    <row r="309" spans="1:10" s="2" customFormat="1" ht="15.75" customHeight="1" x14ac:dyDescent="0.25">
      <c r="A309" s="143"/>
      <c r="B309" s="31"/>
      <c r="C309" s="32"/>
      <c r="D309" s="32"/>
      <c r="E309" s="1"/>
      <c r="F309" s="31"/>
      <c r="G309" s="31"/>
      <c r="H309" s="7"/>
      <c r="I309" s="7"/>
      <c r="J309" s="7"/>
    </row>
    <row r="310" spans="1:10" s="2" customFormat="1" ht="15.75" customHeight="1" x14ac:dyDescent="0.25">
      <c r="A310" s="143"/>
      <c r="B310" s="31"/>
      <c r="C310" s="32"/>
      <c r="D310" s="32"/>
      <c r="E310" s="1"/>
      <c r="F310" s="31"/>
      <c r="G310" s="31"/>
      <c r="H310" s="7"/>
      <c r="I310" s="7"/>
      <c r="J310" s="7"/>
    </row>
    <row r="311" spans="1:10" s="2" customFormat="1" ht="15.75" customHeight="1" x14ac:dyDescent="0.25">
      <c r="A311" s="143"/>
      <c r="B311" s="31"/>
      <c r="C311" s="32"/>
      <c r="D311" s="32"/>
      <c r="E311" s="1"/>
      <c r="F311" s="31"/>
      <c r="G311" s="31"/>
      <c r="H311" s="7"/>
      <c r="I311" s="7"/>
      <c r="J311" s="7"/>
    </row>
    <row r="312" spans="1:10" s="2" customFormat="1" ht="15.75" customHeight="1" x14ac:dyDescent="0.25">
      <c r="A312" s="143"/>
      <c r="B312" s="31"/>
      <c r="C312" s="32"/>
      <c r="D312" s="32"/>
      <c r="E312" s="1"/>
      <c r="F312" s="31"/>
      <c r="G312" s="31"/>
      <c r="H312" s="7"/>
      <c r="I312" s="7"/>
      <c r="J312" s="7"/>
    </row>
    <row r="313" spans="1:10" s="2" customFormat="1" ht="15.75" customHeight="1" x14ac:dyDescent="0.25">
      <c r="A313" s="143"/>
      <c r="B313" s="31"/>
      <c r="C313" s="32"/>
      <c r="D313" s="32"/>
      <c r="E313" s="1"/>
      <c r="F313" s="31"/>
      <c r="G313" s="31"/>
      <c r="H313" s="7"/>
      <c r="I313" s="7"/>
      <c r="J313" s="7"/>
    </row>
    <row r="314" spans="1:10" s="2" customFormat="1" ht="15.75" customHeight="1" x14ac:dyDescent="0.25">
      <c r="A314" s="143"/>
      <c r="B314" s="31"/>
      <c r="C314" s="32"/>
      <c r="D314" s="32"/>
      <c r="E314" s="1"/>
      <c r="F314" s="31"/>
      <c r="G314" s="31"/>
      <c r="H314" s="7"/>
      <c r="I314" s="7"/>
      <c r="J314" s="7"/>
    </row>
    <row r="315" spans="1:10" s="2" customFormat="1" ht="15.75" customHeight="1" x14ac:dyDescent="0.25">
      <c r="A315" s="143"/>
      <c r="B315" s="31"/>
      <c r="C315" s="32"/>
      <c r="D315" s="32"/>
      <c r="E315" s="1"/>
      <c r="F315" s="31"/>
      <c r="G315" s="31"/>
      <c r="H315" s="7"/>
      <c r="I315" s="7"/>
      <c r="J315" s="7"/>
    </row>
    <row r="316" spans="1:10" s="2" customFormat="1" ht="15.75" customHeight="1" x14ac:dyDescent="0.25">
      <c r="A316" s="143"/>
      <c r="B316" s="31"/>
      <c r="C316" s="32"/>
      <c r="D316" s="32"/>
      <c r="E316" s="1"/>
      <c r="F316" s="31"/>
      <c r="G316" s="31"/>
      <c r="H316" s="7"/>
      <c r="I316" s="7"/>
      <c r="J316" s="7"/>
    </row>
    <row r="317" spans="1:10" s="2" customFormat="1" ht="15.75" customHeight="1" x14ac:dyDescent="0.25">
      <c r="A317" s="143"/>
      <c r="B317" s="31"/>
      <c r="C317" s="32"/>
      <c r="D317" s="32"/>
      <c r="E317" s="1"/>
      <c r="F317" s="31"/>
      <c r="G317" s="31"/>
      <c r="H317" s="7"/>
      <c r="I317" s="7"/>
      <c r="J317" s="7"/>
    </row>
    <row r="318" spans="1:10" s="2" customFormat="1" ht="15.75" customHeight="1" x14ac:dyDescent="0.25">
      <c r="A318" s="143"/>
      <c r="B318" s="31"/>
      <c r="C318" s="32"/>
      <c r="D318" s="32"/>
      <c r="E318" s="1"/>
      <c r="F318" s="31"/>
      <c r="G318" s="31"/>
      <c r="H318" s="7"/>
      <c r="I318" s="7"/>
      <c r="J318" s="7"/>
    </row>
    <row r="319" spans="1:10" s="2" customFormat="1" ht="15.75" customHeight="1" x14ac:dyDescent="0.25">
      <c r="A319" s="143"/>
      <c r="B319" s="31"/>
      <c r="C319" s="32"/>
      <c r="D319" s="32"/>
      <c r="E319" s="1"/>
      <c r="F319" s="31"/>
      <c r="G319" s="31"/>
      <c r="H319" s="7"/>
      <c r="I319" s="7"/>
      <c r="J319" s="7"/>
    </row>
    <row r="320" spans="1:10" s="2" customFormat="1" ht="15.75" customHeight="1" x14ac:dyDescent="0.25">
      <c r="A320" s="143"/>
      <c r="B320" s="31"/>
      <c r="C320" s="32"/>
      <c r="D320" s="32"/>
      <c r="E320" s="1"/>
      <c r="F320" s="31"/>
      <c r="G320" s="31"/>
      <c r="H320" s="7"/>
      <c r="I320" s="7"/>
      <c r="J320" s="7"/>
    </row>
    <row r="321" spans="1:16" s="2" customFormat="1" ht="15.75" customHeight="1" x14ac:dyDescent="0.25">
      <c r="A321" s="143"/>
      <c r="B321" s="31"/>
      <c r="C321" s="32"/>
      <c r="D321" s="32"/>
      <c r="E321" s="1"/>
      <c r="F321" s="31"/>
      <c r="G321" s="31"/>
      <c r="H321" s="7"/>
      <c r="I321" s="7"/>
      <c r="J321" s="7"/>
    </row>
    <row r="322" spans="1:16" s="2" customFormat="1" ht="15.75" customHeight="1" x14ac:dyDescent="0.25">
      <c r="A322" s="143"/>
      <c r="B322" s="31"/>
      <c r="C322" s="32"/>
      <c r="D322" s="32"/>
      <c r="E322" s="1"/>
      <c r="F322" s="31"/>
      <c r="G322" s="31"/>
      <c r="H322" s="7"/>
      <c r="I322" s="7"/>
      <c r="J322" s="7"/>
    </row>
    <row r="323" spans="1:16" s="2" customFormat="1" ht="15.75" customHeight="1" x14ac:dyDescent="0.25">
      <c r="A323" s="143"/>
      <c r="B323" s="31"/>
      <c r="C323" s="32"/>
      <c r="D323" s="32"/>
      <c r="E323" s="1"/>
      <c r="F323" s="31"/>
      <c r="G323" s="31"/>
      <c r="H323" s="7"/>
      <c r="I323" s="7"/>
      <c r="J323" s="7"/>
    </row>
    <row r="324" spans="1:16" s="2" customFormat="1" ht="15.75" customHeight="1" x14ac:dyDescent="0.25">
      <c r="A324" s="143"/>
      <c r="B324" s="31"/>
      <c r="C324" s="32"/>
      <c r="D324" s="32"/>
      <c r="E324" s="1"/>
      <c r="F324" s="31"/>
      <c r="G324" s="31"/>
      <c r="H324" s="7"/>
      <c r="I324" s="7"/>
      <c r="J324" s="7"/>
    </row>
    <row r="325" spans="1:16" s="2" customFormat="1" ht="15.75" customHeight="1" x14ac:dyDescent="0.25">
      <c r="A325" s="143"/>
      <c r="B325" s="31"/>
      <c r="C325" s="32"/>
      <c r="D325" s="32"/>
      <c r="E325" s="1"/>
      <c r="F325" s="31"/>
      <c r="G325" s="31"/>
      <c r="H325" s="7"/>
      <c r="I325" s="7"/>
      <c r="J325" s="7"/>
    </row>
    <row r="326" spans="1:16" s="2" customFormat="1" ht="15.75" customHeight="1" x14ac:dyDescent="0.25">
      <c r="A326" s="143"/>
      <c r="B326" s="31"/>
      <c r="C326" s="32"/>
      <c r="D326" s="32"/>
      <c r="E326" s="1"/>
      <c r="F326" s="31"/>
      <c r="G326" s="31"/>
      <c r="H326" s="7"/>
      <c r="I326" s="7"/>
      <c r="J326" s="7"/>
    </row>
    <row r="327" spans="1:16" s="2" customFormat="1" ht="15.75" customHeight="1" x14ac:dyDescent="0.25">
      <c r="A327" s="143"/>
      <c r="B327" s="31"/>
      <c r="C327" s="32"/>
      <c r="D327" s="32"/>
      <c r="E327" s="1"/>
      <c r="F327" s="31"/>
      <c r="G327" s="31"/>
      <c r="H327" s="7"/>
      <c r="I327" s="7"/>
      <c r="J327" s="7"/>
    </row>
    <row r="328" spans="1:16" s="2" customFormat="1" ht="15.75" customHeight="1" x14ac:dyDescent="0.25">
      <c r="A328" s="143"/>
      <c r="B328" s="31"/>
      <c r="C328" s="32"/>
      <c r="D328" s="32"/>
      <c r="E328" s="1"/>
      <c r="F328" s="31"/>
      <c r="G328" s="31"/>
      <c r="H328" s="7"/>
      <c r="I328" s="7"/>
      <c r="J328" s="7"/>
    </row>
    <row r="329" spans="1:16" s="2" customFormat="1" ht="15.75" customHeight="1" x14ac:dyDescent="0.25">
      <c r="A329" s="143"/>
      <c r="B329" s="31"/>
      <c r="C329" s="32"/>
      <c r="D329" s="32"/>
      <c r="E329" s="1"/>
      <c r="F329" s="31"/>
      <c r="G329" s="31"/>
      <c r="H329" s="7"/>
      <c r="I329" s="7"/>
      <c r="J329" s="7"/>
    </row>
    <row r="330" spans="1:16" s="2" customFormat="1" ht="15.75" customHeight="1" x14ac:dyDescent="0.25">
      <c r="A330" s="143"/>
      <c r="B330" s="31"/>
      <c r="C330" s="32"/>
      <c r="D330" s="32"/>
      <c r="E330" s="1"/>
      <c r="F330" s="31"/>
      <c r="G330" s="31"/>
      <c r="H330" s="7"/>
      <c r="I330" s="7"/>
      <c r="J330" s="7"/>
    </row>
    <row r="331" spans="1:16" s="2" customFormat="1" ht="15.75" customHeight="1" x14ac:dyDescent="0.25">
      <c r="A331" s="143"/>
      <c r="B331" s="31"/>
      <c r="C331" s="32"/>
      <c r="D331" s="32"/>
      <c r="E331" s="1"/>
      <c r="F331" s="31"/>
      <c r="G331" s="31"/>
      <c r="H331" s="7"/>
      <c r="I331" s="7"/>
      <c r="J331" s="7"/>
    </row>
    <row r="332" spans="1:16" s="34" customFormat="1" ht="15.95" customHeight="1" x14ac:dyDescent="0.25">
      <c r="A332" s="490" t="s">
        <v>239</v>
      </c>
      <c r="B332" s="490"/>
      <c r="C332" s="491" t="s">
        <v>25</v>
      </c>
      <c r="D332" s="491"/>
      <c r="E332" s="491"/>
      <c r="F332" s="491"/>
      <c r="G332" s="491"/>
      <c r="H332" s="457"/>
      <c r="I332" s="457"/>
      <c r="J332" s="426"/>
      <c r="K332" s="424"/>
      <c r="L332" s="427"/>
      <c r="M332" s="427"/>
      <c r="N332" s="427"/>
      <c r="O332" s="427"/>
      <c r="P332" s="427"/>
    </row>
    <row r="333" spans="1:16" ht="20.100000000000001" customHeight="1" x14ac:dyDescent="0.25">
      <c r="A333" s="491" t="s">
        <v>26</v>
      </c>
      <c r="B333" s="491"/>
      <c r="C333" s="491" t="s">
        <v>27</v>
      </c>
      <c r="D333" s="491"/>
      <c r="E333" s="491"/>
      <c r="F333" s="491"/>
      <c r="G333" s="491"/>
      <c r="H333" s="17">
        <f t="shared" ref="H333:H350" si="12">YEAR(C341)</f>
        <v>2008</v>
      </c>
      <c r="I333" s="17">
        <f t="shared" ref="I333:I350" ca="1" si="13">YEAR(TODAY())-YEAR(C341)</f>
        <v>12</v>
      </c>
      <c r="J333" s="426"/>
      <c r="K333" s="424"/>
      <c r="L333" s="427"/>
      <c r="M333" s="427"/>
      <c r="N333" s="427"/>
      <c r="O333" s="427"/>
      <c r="P333" s="427"/>
    </row>
    <row r="334" spans="1:16" ht="34.5" customHeight="1" x14ac:dyDescent="0.3">
      <c r="A334" s="492" t="s">
        <v>753</v>
      </c>
      <c r="B334" s="492"/>
      <c r="C334" s="492"/>
      <c r="D334" s="492"/>
      <c r="E334" s="492"/>
      <c r="F334" s="492"/>
      <c r="G334" s="4"/>
      <c r="H334" s="17">
        <f t="shared" si="12"/>
        <v>2008</v>
      </c>
      <c r="I334" s="17">
        <f t="shared" ca="1" si="13"/>
        <v>12</v>
      </c>
      <c r="J334" s="426"/>
      <c r="K334" s="424"/>
      <c r="L334" s="427"/>
      <c r="M334" s="427"/>
      <c r="N334" s="427"/>
      <c r="O334" s="427"/>
      <c r="P334" s="427"/>
    </row>
    <row r="335" spans="1:16" ht="20.100000000000001" customHeight="1" x14ac:dyDescent="0.25">
      <c r="A335" s="493" t="s">
        <v>3200</v>
      </c>
      <c r="B335" s="493"/>
      <c r="C335" s="493"/>
      <c r="D335" s="493"/>
      <c r="E335" s="493"/>
      <c r="F335" s="493"/>
      <c r="G335" s="454"/>
      <c r="H335" s="17">
        <f t="shared" si="12"/>
        <v>2008</v>
      </c>
      <c r="I335" s="17">
        <f t="shared" ca="1" si="13"/>
        <v>12</v>
      </c>
      <c r="J335" s="426"/>
      <c r="K335" s="424"/>
      <c r="L335" s="427"/>
      <c r="M335" s="427"/>
      <c r="N335" s="427"/>
      <c r="O335" s="427"/>
      <c r="P335" s="427"/>
    </row>
    <row r="336" spans="1:16" ht="20.100000000000001" customHeight="1" x14ac:dyDescent="0.25">
      <c r="A336" s="443"/>
      <c r="B336" s="443"/>
      <c r="C336" s="443"/>
      <c r="D336" s="443"/>
      <c r="E336" s="443"/>
      <c r="F336" s="443"/>
      <c r="G336" s="6"/>
      <c r="H336" s="17">
        <f t="shared" si="12"/>
        <v>2008</v>
      </c>
      <c r="I336" s="17">
        <f t="shared" ca="1" si="13"/>
        <v>12</v>
      </c>
      <c r="J336" s="426"/>
      <c r="K336" s="427"/>
      <c r="L336" s="427"/>
      <c r="M336" s="427"/>
      <c r="N336" s="427"/>
      <c r="O336" s="427"/>
      <c r="P336" s="427"/>
    </row>
    <row r="337" spans="1:16" ht="20.100000000000001" customHeight="1" x14ac:dyDescent="0.25">
      <c r="A337" s="8" t="s">
        <v>766</v>
      </c>
      <c r="B337" s="8" t="s">
        <v>29</v>
      </c>
      <c r="C337" s="8" t="s">
        <v>30</v>
      </c>
      <c r="D337" s="8" t="s">
        <v>207</v>
      </c>
      <c r="E337" s="8" t="s">
        <v>769</v>
      </c>
      <c r="F337" s="8" t="s">
        <v>773</v>
      </c>
      <c r="G337" s="8" t="s">
        <v>31</v>
      </c>
      <c r="H337" s="17">
        <f t="shared" si="12"/>
        <v>2007</v>
      </c>
      <c r="I337" s="17">
        <f t="shared" ca="1" si="13"/>
        <v>13</v>
      </c>
      <c r="J337" s="426"/>
      <c r="K337" s="428"/>
      <c r="L337" s="427"/>
      <c r="M337" s="427"/>
      <c r="N337" s="427"/>
      <c r="O337" s="427"/>
      <c r="P337" s="427"/>
    </row>
    <row r="338" spans="1:16" ht="20.100000000000001" customHeight="1" x14ac:dyDescent="0.25">
      <c r="A338" s="13" t="s">
        <v>710</v>
      </c>
      <c r="B338" s="14" t="s">
        <v>1586</v>
      </c>
      <c r="C338" s="15" t="s">
        <v>1587</v>
      </c>
      <c r="D338" s="15"/>
      <c r="E338" s="15" t="s">
        <v>229</v>
      </c>
      <c r="F338" s="16" t="s">
        <v>236</v>
      </c>
      <c r="G338" s="323"/>
      <c r="H338" s="17">
        <f t="shared" si="12"/>
        <v>2007</v>
      </c>
      <c r="I338" s="17">
        <f t="shared" ca="1" si="13"/>
        <v>13</v>
      </c>
      <c r="J338" s="426"/>
      <c r="K338" s="428"/>
      <c r="L338" s="427"/>
      <c r="M338" s="427"/>
      <c r="N338" s="427"/>
      <c r="O338" s="427"/>
      <c r="P338" s="427"/>
    </row>
    <row r="339" spans="1:16" ht="20.100000000000001" customHeight="1" x14ac:dyDescent="0.25">
      <c r="A339" s="19" t="s">
        <v>712</v>
      </c>
      <c r="B339" s="20" t="s">
        <v>1588</v>
      </c>
      <c r="C339" s="22" t="s">
        <v>1011</v>
      </c>
      <c r="D339" s="22"/>
      <c r="E339" s="21" t="s">
        <v>229</v>
      </c>
      <c r="F339" s="23" t="s">
        <v>231</v>
      </c>
      <c r="G339" s="324"/>
      <c r="H339" s="17">
        <f t="shared" si="12"/>
        <v>2008</v>
      </c>
      <c r="I339" s="17">
        <f t="shared" ca="1" si="13"/>
        <v>12</v>
      </c>
      <c r="J339" s="426"/>
      <c r="K339" s="429"/>
      <c r="L339" s="427"/>
      <c r="M339" s="427"/>
      <c r="N339" s="427"/>
      <c r="O339" s="427"/>
      <c r="P339" s="427"/>
    </row>
    <row r="340" spans="1:16" ht="20.100000000000001" customHeight="1" x14ac:dyDescent="0.25">
      <c r="A340" s="19" t="s">
        <v>726</v>
      </c>
      <c r="B340" s="20" t="s">
        <v>1589</v>
      </c>
      <c r="C340" s="21" t="s">
        <v>1590</v>
      </c>
      <c r="D340" s="21" t="s">
        <v>774</v>
      </c>
      <c r="E340" s="21" t="s">
        <v>229</v>
      </c>
      <c r="F340" s="23" t="s">
        <v>231</v>
      </c>
      <c r="G340" s="324"/>
      <c r="H340" s="17">
        <f t="shared" si="12"/>
        <v>2008</v>
      </c>
      <c r="I340" s="17">
        <f t="shared" ca="1" si="13"/>
        <v>12</v>
      </c>
      <c r="J340" s="426"/>
      <c r="K340" s="427"/>
      <c r="L340" s="427"/>
      <c r="M340" s="427"/>
      <c r="N340" s="427"/>
      <c r="O340" s="427"/>
      <c r="P340" s="427"/>
    </row>
    <row r="341" spans="1:16" ht="20.100000000000001" customHeight="1" x14ac:dyDescent="0.25">
      <c r="A341" s="19" t="s">
        <v>728</v>
      </c>
      <c r="B341" s="20" t="s">
        <v>1591</v>
      </c>
      <c r="C341" s="21" t="s">
        <v>1592</v>
      </c>
      <c r="D341" s="21" t="s">
        <v>774</v>
      </c>
      <c r="E341" s="21" t="s">
        <v>229</v>
      </c>
      <c r="F341" s="23" t="s">
        <v>231</v>
      </c>
      <c r="G341" s="324"/>
      <c r="H341" s="17">
        <f t="shared" si="12"/>
        <v>2008</v>
      </c>
      <c r="I341" s="17">
        <f t="shared" ca="1" si="13"/>
        <v>12</v>
      </c>
      <c r="J341" s="426"/>
      <c r="K341" s="427"/>
      <c r="L341" s="427"/>
      <c r="M341" s="427"/>
      <c r="N341" s="427"/>
      <c r="O341" s="427"/>
      <c r="P341" s="427"/>
    </row>
    <row r="342" spans="1:16" ht="20.100000000000001" customHeight="1" x14ac:dyDescent="0.25">
      <c r="A342" s="19" t="s">
        <v>730</v>
      </c>
      <c r="B342" s="20" t="s">
        <v>1736</v>
      </c>
      <c r="C342" s="21" t="s">
        <v>1737</v>
      </c>
      <c r="D342" s="21" t="s">
        <v>774</v>
      </c>
      <c r="E342" s="21" t="s">
        <v>229</v>
      </c>
      <c r="F342" s="23" t="s">
        <v>231</v>
      </c>
      <c r="G342" s="324"/>
      <c r="H342" s="17">
        <f t="shared" si="12"/>
        <v>2008</v>
      </c>
      <c r="I342" s="17">
        <f t="shared" ca="1" si="13"/>
        <v>12</v>
      </c>
      <c r="J342" s="426"/>
      <c r="K342" s="430"/>
      <c r="L342" s="427"/>
      <c r="M342" s="427"/>
      <c r="N342" s="427"/>
      <c r="O342" s="427"/>
      <c r="P342" s="427"/>
    </row>
    <row r="343" spans="1:16" ht="20.100000000000001" customHeight="1" x14ac:dyDescent="0.25">
      <c r="A343" s="19" t="s">
        <v>732</v>
      </c>
      <c r="B343" s="20" t="s">
        <v>1593</v>
      </c>
      <c r="C343" s="21" t="s">
        <v>1594</v>
      </c>
      <c r="D343" s="21"/>
      <c r="E343" s="21" t="s">
        <v>229</v>
      </c>
      <c r="F343" s="23" t="s">
        <v>236</v>
      </c>
      <c r="G343" s="324"/>
      <c r="H343" s="17">
        <f t="shared" si="12"/>
        <v>2008</v>
      </c>
      <c r="I343" s="17">
        <f t="shared" ca="1" si="13"/>
        <v>12</v>
      </c>
      <c r="J343" s="426"/>
      <c r="K343" s="430"/>
      <c r="L343" s="427"/>
      <c r="M343" s="427"/>
      <c r="N343" s="427"/>
      <c r="O343" s="427"/>
      <c r="P343" s="427"/>
    </row>
    <row r="344" spans="1:16" ht="20.100000000000001" customHeight="1" x14ac:dyDescent="0.25">
      <c r="A344" s="19" t="s">
        <v>734</v>
      </c>
      <c r="B344" s="20" t="s">
        <v>1595</v>
      </c>
      <c r="C344" s="21" t="s">
        <v>1596</v>
      </c>
      <c r="D344" s="21"/>
      <c r="E344" s="21" t="s">
        <v>229</v>
      </c>
      <c r="F344" s="23" t="s">
        <v>235</v>
      </c>
      <c r="G344" s="324"/>
      <c r="H344" s="17">
        <f t="shared" si="12"/>
        <v>2008</v>
      </c>
      <c r="I344" s="17">
        <f t="shared" ca="1" si="13"/>
        <v>12</v>
      </c>
      <c r="J344" s="426"/>
      <c r="K344" s="430"/>
      <c r="L344" s="427"/>
      <c r="M344" s="427"/>
      <c r="N344" s="427"/>
      <c r="O344" s="427"/>
      <c r="P344" s="427"/>
    </row>
    <row r="345" spans="1:16" ht="20.100000000000001" customHeight="1" x14ac:dyDescent="0.25">
      <c r="A345" s="19" t="s">
        <v>735</v>
      </c>
      <c r="B345" s="20" t="s">
        <v>1597</v>
      </c>
      <c r="C345" s="21" t="s">
        <v>1150</v>
      </c>
      <c r="D345" s="21"/>
      <c r="E345" s="21" t="s">
        <v>229</v>
      </c>
      <c r="F345" s="23" t="s">
        <v>231</v>
      </c>
      <c r="G345" s="324"/>
      <c r="H345" s="17">
        <f t="shared" si="12"/>
        <v>2008</v>
      </c>
      <c r="I345" s="17">
        <f t="shared" ca="1" si="13"/>
        <v>12</v>
      </c>
      <c r="J345" s="426"/>
      <c r="K345" s="427"/>
      <c r="L345" s="427"/>
      <c r="M345" s="427"/>
      <c r="N345" s="427"/>
      <c r="O345" s="427"/>
      <c r="P345" s="427"/>
    </row>
    <row r="346" spans="1:16" ht="20.100000000000001" customHeight="1" x14ac:dyDescent="0.25">
      <c r="A346" s="19" t="s">
        <v>737</v>
      </c>
      <c r="B346" s="20" t="s">
        <v>1739</v>
      </c>
      <c r="C346" s="21" t="s">
        <v>1300</v>
      </c>
      <c r="D346" s="21"/>
      <c r="E346" s="21" t="s">
        <v>230</v>
      </c>
      <c r="F346" s="23" t="s">
        <v>231</v>
      </c>
      <c r="G346" s="324"/>
      <c r="H346" s="17">
        <f t="shared" si="12"/>
        <v>2008</v>
      </c>
      <c r="I346" s="17">
        <f t="shared" ca="1" si="13"/>
        <v>12</v>
      </c>
      <c r="J346" s="426"/>
      <c r="K346" s="431"/>
      <c r="L346" s="427"/>
      <c r="M346" s="427"/>
      <c r="N346" s="427"/>
      <c r="O346" s="427"/>
      <c r="P346" s="427"/>
    </row>
    <row r="347" spans="1:16" ht="20.100000000000001" customHeight="1" x14ac:dyDescent="0.25">
      <c r="A347" s="19" t="s">
        <v>2</v>
      </c>
      <c r="B347" s="20" t="s">
        <v>3146</v>
      </c>
      <c r="C347" s="21" t="s">
        <v>1740</v>
      </c>
      <c r="D347" s="21"/>
      <c r="E347" s="21" t="s">
        <v>229</v>
      </c>
      <c r="F347" s="23" t="s">
        <v>231</v>
      </c>
      <c r="G347" s="324"/>
      <c r="H347" s="17">
        <f t="shared" si="12"/>
        <v>2008</v>
      </c>
      <c r="I347" s="17">
        <f t="shared" ca="1" si="13"/>
        <v>12</v>
      </c>
      <c r="J347" s="426"/>
      <c r="K347" s="432"/>
      <c r="L347" s="427"/>
      <c r="M347" s="427"/>
      <c r="N347" s="427"/>
      <c r="O347" s="427"/>
      <c r="P347" s="427"/>
    </row>
    <row r="348" spans="1:16" ht="20.100000000000001" customHeight="1" x14ac:dyDescent="0.25">
      <c r="A348" s="19" t="s">
        <v>3</v>
      </c>
      <c r="B348" s="20" t="s">
        <v>2382</v>
      </c>
      <c r="C348" s="21" t="s">
        <v>1741</v>
      </c>
      <c r="D348" s="21" t="s">
        <v>774</v>
      </c>
      <c r="E348" s="21" t="s">
        <v>229</v>
      </c>
      <c r="F348" s="23" t="s">
        <v>231</v>
      </c>
      <c r="G348" s="324"/>
      <c r="H348" s="17">
        <f t="shared" si="12"/>
        <v>2008</v>
      </c>
      <c r="I348" s="17">
        <f t="shared" ca="1" si="13"/>
        <v>12</v>
      </c>
      <c r="J348" s="426"/>
      <c r="K348" s="427"/>
      <c r="L348" s="427"/>
      <c r="M348" s="427"/>
      <c r="N348" s="427"/>
      <c r="O348" s="427"/>
      <c r="P348" s="427"/>
    </row>
    <row r="349" spans="1:16" ht="20.100000000000001" customHeight="1" x14ac:dyDescent="0.25">
      <c r="A349" s="19" t="s">
        <v>11</v>
      </c>
      <c r="B349" s="20" t="s">
        <v>1598</v>
      </c>
      <c r="C349" s="21" t="s">
        <v>1599</v>
      </c>
      <c r="D349" s="21" t="s">
        <v>774</v>
      </c>
      <c r="E349" s="21" t="s">
        <v>229</v>
      </c>
      <c r="F349" s="23" t="s">
        <v>1600</v>
      </c>
      <c r="G349" s="324"/>
      <c r="H349" s="17">
        <f t="shared" si="12"/>
        <v>2008</v>
      </c>
      <c r="I349" s="17">
        <f t="shared" ca="1" si="13"/>
        <v>12</v>
      </c>
      <c r="J349" s="426"/>
      <c r="K349" s="427"/>
      <c r="L349" s="433"/>
      <c r="M349" s="427"/>
      <c r="N349" s="433"/>
      <c r="O349" s="434"/>
      <c r="P349" s="427"/>
    </row>
    <row r="350" spans="1:16" ht="20.100000000000001" customHeight="1" x14ac:dyDescent="0.25">
      <c r="A350" s="19" t="s">
        <v>24</v>
      </c>
      <c r="B350" s="20" t="s">
        <v>1601</v>
      </c>
      <c r="C350" s="21" t="s">
        <v>1602</v>
      </c>
      <c r="D350" s="21" t="s">
        <v>774</v>
      </c>
      <c r="E350" s="21" t="s">
        <v>229</v>
      </c>
      <c r="F350" s="23" t="s">
        <v>231</v>
      </c>
      <c r="G350" s="324"/>
      <c r="H350" s="17">
        <f t="shared" si="12"/>
        <v>2007</v>
      </c>
      <c r="I350" s="17">
        <f t="shared" ca="1" si="13"/>
        <v>13</v>
      </c>
      <c r="J350" s="426"/>
      <c r="K350" s="427"/>
      <c r="L350" s="435"/>
      <c r="M350" s="427"/>
      <c r="N350" s="427"/>
      <c r="O350" s="427"/>
      <c r="P350" s="427"/>
    </row>
    <row r="351" spans="1:16" ht="20.100000000000001" customHeight="1" x14ac:dyDescent="0.25">
      <c r="A351" s="19" t="s">
        <v>17</v>
      </c>
      <c r="B351" s="20" t="s">
        <v>1603</v>
      </c>
      <c r="C351" s="21" t="s">
        <v>1604</v>
      </c>
      <c r="D351" s="21"/>
      <c r="E351" s="21" t="s">
        <v>230</v>
      </c>
      <c r="F351" s="23" t="s">
        <v>231</v>
      </c>
      <c r="G351" s="324"/>
      <c r="J351" s="426"/>
      <c r="K351" s="427"/>
      <c r="L351" s="436"/>
      <c r="M351" s="435"/>
      <c r="N351" s="427"/>
      <c r="O351" s="427"/>
      <c r="P351" s="427"/>
    </row>
    <row r="352" spans="1:16" ht="20.100000000000001" customHeight="1" x14ac:dyDescent="0.25">
      <c r="A352" s="19" t="s">
        <v>21</v>
      </c>
      <c r="B352" s="20" t="s">
        <v>1605</v>
      </c>
      <c r="C352" s="21" t="s">
        <v>1606</v>
      </c>
      <c r="D352" s="21"/>
      <c r="E352" s="21" t="s">
        <v>229</v>
      </c>
      <c r="F352" s="23" t="s">
        <v>231</v>
      </c>
      <c r="G352" s="324"/>
      <c r="J352" s="426"/>
      <c r="K352" s="427"/>
      <c r="L352" s="436"/>
      <c r="M352" s="435"/>
      <c r="N352" s="427"/>
      <c r="O352" s="427"/>
      <c r="P352" s="427"/>
    </row>
    <row r="353" spans="1:16" ht="20.100000000000001" customHeight="1" x14ac:dyDescent="0.25">
      <c r="A353" s="19" t="s">
        <v>743</v>
      </c>
      <c r="B353" s="20" t="s">
        <v>1742</v>
      </c>
      <c r="C353" s="21" t="s">
        <v>1635</v>
      </c>
      <c r="D353" s="21"/>
      <c r="E353" s="21" t="s">
        <v>229</v>
      </c>
      <c r="F353" s="23" t="s">
        <v>231</v>
      </c>
      <c r="G353" s="324"/>
      <c r="J353" s="426"/>
      <c r="K353" s="427"/>
      <c r="L353" s="489"/>
      <c r="M353" s="489"/>
      <c r="N353" s="489"/>
      <c r="O353" s="435"/>
      <c r="P353" s="427"/>
    </row>
    <row r="354" spans="1:16" ht="20.100000000000001" customHeight="1" x14ac:dyDescent="0.25">
      <c r="A354" s="19" t="s">
        <v>7</v>
      </c>
      <c r="B354" s="20" t="s">
        <v>1608</v>
      </c>
      <c r="C354" s="21" t="s">
        <v>1609</v>
      </c>
      <c r="D354" s="21"/>
      <c r="E354" s="21" t="s">
        <v>229</v>
      </c>
      <c r="F354" s="23" t="s">
        <v>231</v>
      </c>
      <c r="G354" s="324"/>
      <c r="J354" s="426"/>
      <c r="K354" s="427"/>
      <c r="L354" s="435"/>
      <c r="M354" s="427"/>
      <c r="N354" s="427"/>
      <c r="O354" s="427"/>
      <c r="P354" s="427"/>
    </row>
    <row r="355" spans="1:16" ht="20.100000000000001" customHeight="1" x14ac:dyDescent="0.25">
      <c r="A355" s="19" t="s">
        <v>744</v>
      </c>
      <c r="B355" s="20" t="s">
        <v>1611</v>
      </c>
      <c r="C355" s="21" t="s">
        <v>1612</v>
      </c>
      <c r="D355" s="21"/>
      <c r="E355" s="21" t="s">
        <v>229</v>
      </c>
      <c r="F355" s="23" t="s">
        <v>231</v>
      </c>
      <c r="G355" s="324"/>
      <c r="J355" s="426"/>
      <c r="K355" s="427"/>
      <c r="L355" s="435"/>
      <c r="M355" s="427"/>
      <c r="N355" s="427"/>
      <c r="O355" s="427"/>
      <c r="P355" s="427"/>
    </row>
    <row r="356" spans="1:16" ht="20.100000000000001" customHeight="1" x14ac:dyDescent="0.25">
      <c r="A356" s="19" t="s">
        <v>19</v>
      </c>
      <c r="B356" s="20" t="s">
        <v>2385</v>
      </c>
      <c r="C356" s="21" t="s">
        <v>1612</v>
      </c>
      <c r="D356" s="21"/>
      <c r="E356" s="21" t="s">
        <v>229</v>
      </c>
      <c r="F356" s="23" t="s">
        <v>236</v>
      </c>
      <c r="G356" s="324"/>
      <c r="J356" s="426"/>
      <c r="K356" s="427"/>
      <c r="L356" s="435"/>
      <c r="M356" s="427"/>
      <c r="N356" s="427"/>
      <c r="O356" s="427"/>
      <c r="P356" s="427"/>
    </row>
    <row r="357" spans="1:16" ht="20.100000000000001" customHeight="1" x14ac:dyDescent="0.25">
      <c r="A357" s="19" t="s">
        <v>12</v>
      </c>
      <c r="B357" s="20" t="s">
        <v>1613</v>
      </c>
      <c r="C357" s="21" t="s">
        <v>1614</v>
      </c>
      <c r="D357" s="21"/>
      <c r="E357" s="21" t="s">
        <v>230</v>
      </c>
      <c r="F357" s="23" t="s">
        <v>236</v>
      </c>
      <c r="G357" s="324"/>
      <c r="J357" s="426"/>
      <c r="K357" s="427"/>
      <c r="L357" s="435"/>
      <c r="M357" s="427"/>
      <c r="N357" s="427"/>
      <c r="O357" s="427"/>
      <c r="P357" s="427"/>
    </row>
    <row r="358" spans="1:16" ht="20.100000000000001" customHeight="1" x14ac:dyDescent="0.25">
      <c r="A358" s="19" t="s">
        <v>745</v>
      </c>
      <c r="B358" s="20" t="s">
        <v>1617</v>
      </c>
      <c r="C358" s="21" t="s">
        <v>1062</v>
      </c>
      <c r="D358" s="21"/>
      <c r="E358" s="21" t="s">
        <v>229</v>
      </c>
      <c r="F358" s="23" t="s">
        <v>231</v>
      </c>
      <c r="G358" s="324"/>
      <c r="L358" s="416"/>
      <c r="M358" s="417"/>
      <c r="N358" s="417"/>
      <c r="O358" s="417"/>
      <c r="P358" s="417"/>
    </row>
    <row r="359" spans="1:16" ht="20.100000000000001" customHeight="1" x14ac:dyDescent="0.25">
      <c r="A359" s="19" t="s">
        <v>16</v>
      </c>
      <c r="B359" s="20" t="s">
        <v>1618</v>
      </c>
      <c r="C359" s="21" t="s">
        <v>1619</v>
      </c>
      <c r="D359" s="21" t="s">
        <v>774</v>
      </c>
      <c r="E359" s="21" t="s">
        <v>229</v>
      </c>
      <c r="F359" s="23" t="s">
        <v>231</v>
      </c>
      <c r="G359" s="324"/>
      <c r="L359" s="416"/>
      <c r="M359" s="417"/>
      <c r="N359" s="417"/>
      <c r="O359" s="417"/>
      <c r="P359" s="417"/>
    </row>
    <row r="360" spans="1:16" ht="20.100000000000001" customHeight="1" x14ac:dyDescent="0.25">
      <c r="A360" s="19" t="s">
        <v>746</v>
      </c>
      <c r="B360" s="20" t="s">
        <v>1205</v>
      </c>
      <c r="C360" s="21" t="s">
        <v>1131</v>
      </c>
      <c r="D360" s="21"/>
      <c r="E360" s="21" t="s">
        <v>229</v>
      </c>
      <c r="F360" s="23" t="s">
        <v>231</v>
      </c>
      <c r="G360" s="324"/>
      <c r="L360" s="416"/>
      <c r="M360" s="417"/>
      <c r="N360" s="417"/>
      <c r="O360" s="417"/>
      <c r="P360" s="417"/>
    </row>
    <row r="361" spans="1:16" ht="20.100000000000001" customHeight="1" x14ac:dyDescent="0.25">
      <c r="A361" s="19" t="s">
        <v>4</v>
      </c>
      <c r="B361" s="20" t="s">
        <v>1620</v>
      </c>
      <c r="C361" s="21" t="s">
        <v>1621</v>
      </c>
      <c r="D361" s="21" t="s">
        <v>774</v>
      </c>
      <c r="E361" s="21" t="s">
        <v>229</v>
      </c>
      <c r="F361" s="23" t="s">
        <v>231</v>
      </c>
      <c r="G361" s="324"/>
      <c r="L361" s="416"/>
      <c r="M361" s="417"/>
      <c r="N361" s="417"/>
      <c r="O361" s="417"/>
      <c r="P361" s="417"/>
    </row>
    <row r="362" spans="1:16" ht="20.100000000000001" customHeight="1" x14ac:dyDescent="0.25">
      <c r="A362" s="19" t="s">
        <v>15</v>
      </c>
      <c r="B362" s="20" t="s">
        <v>1622</v>
      </c>
      <c r="C362" s="21" t="s">
        <v>1623</v>
      </c>
      <c r="D362" s="21" t="s">
        <v>774</v>
      </c>
      <c r="E362" s="21" t="s">
        <v>229</v>
      </c>
      <c r="F362" s="23" t="s">
        <v>231</v>
      </c>
      <c r="G362" s="324"/>
      <c r="L362" s="416"/>
      <c r="M362" s="417"/>
      <c r="N362" s="417"/>
      <c r="O362" s="417"/>
      <c r="P362" s="417"/>
    </row>
    <row r="363" spans="1:16" ht="20.100000000000001" customHeight="1" x14ac:dyDescent="0.25">
      <c r="A363" s="19" t="s">
        <v>20</v>
      </c>
      <c r="B363" s="20" t="s">
        <v>2055</v>
      </c>
      <c r="C363" s="21" t="s">
        <v>1754</v>
      </c>
      <c r="D363" s="21"/>
      <c r="E363" s="21" t="s">
        <v>229</v>
      </c>
      <c r="F363" s="23" t="s">
        <v>236</v>
      </c>
      <c r="G363" s="324"/>
      <c r="L363" s="416"/>
      <c r="M363" s="417"/>
      <c r="N363" s="417"/>
      <c r="O363" s="417"/>
      <c r="P363" s="417"/>
    </row>
    <row r="364" spans="1:16" ht="20.100000000000001" customHeight="1" x14ac:dyDescent="0.25">
      <c r="A364" s="19" t="s">
        <v>5</v>
      </c>
      <c r="B364" s="20" t="s">
        <v>1625</v>
      </c>
      <c r="C364" s="21" t="s">
        <v>1626</v>
      </c>
      <c r="D364" s="21"/>
      <c r="E364" s="21" t="s">
        <v>229</v>
      </c>
      <c r="F364" s="23" t="s">
        <v>231</v>
      </c>
      <c r="G364" s="324"/>
      <c r="L364" s="416"/>
      <c r="M364" s="417"/>
      <c r="N364" s="417"/>
      <c r="O364" s="417"/>
      <c r="P364" s="417"/>
    </row>
    <row r="365" spans="1:16" ht="20.100000000000001" customHeight="1" x14ac:dyDescent="0.25">
      <c r="A365" s="19" t="s">
        <v>747</v>
      </c>
      <c r="B365" s="20" t="s">
        <v>1627</v>
      </c>
      <c r="C365" s="21" t="s">
        <v>1628</v>
      </c>
      <c r="D365" s="21" t="s">
        <v>774</v>
      </c>
      <c r="E365" s="21" t="s">
        <v>229</v>
      </c>
      <c r="F365" s="23" t="s">
        <v>236</v>
      </c>
      <c r="G365" s="324"/>
      <c r="H365" s="17">
        <f t="shared" ref="H365:H370" si="14">YEAR(C374)</f>
        <v>2008</v>
      </c>
      <c r="I365" s="17">
        <f t="shared" ref="I365:I370" ca="1" si="15">YEAR(TODAY())-YEAR(C374)</f>
        <v>12</v>
      </c>
      <c r="L365" s="418"/>
      <c r="M365" s="416"/>
      <c r="N365" s="417"/>
      <c r="O365" s="417"/>
      <c r="P365" s="417"/>
    </row>
    <row r="366" spans="1:16" ht="20.100000000000001" customHeight="1" x14ac:dyDescent="0.25">
      <c r="A366" s="19" t="s">
        <v>748</v>
      </c>
      <c r="B366" s="20" t="s">
        <v>1629</v>
      </c>
      <c r="C366" s="21" t="s">
        <v>1630</v>
      </c>
      <c r="D366" s="21" t="s">
        <v>774</v>
      </c>
      <c r="E366" s="21" t="s">
        <v>229</v>
      </c>
      <c r="F366" s="23" t="s">
        <v>231</v>
      </c>
      <c r="G366" s="324"/>
      <c r="H366" s="17">
        <f t="shared" si="14"/>
        <v>2008</v>
      </c>
      <c r="I366" s="17">
        <f t="shared" ca="1" si="15"/>
        <v>12</v>
      </c>
      <c r="L366" s="418"/>
      <c r="M366" s="416"/>
      <c r="N366" s="417"/>
      <c r="O366" s="417"/>
      <c r="P366" s="417"/>
    </row>
    <row r="367" spans="1:16" ht="20.100000000000001" customHeight="1" x14ac:dyDescent="0.25">
      <c r="A367" s="19" t="s">
        <v>9</v>
      </c>
      <c r="B367" s="20" t="s">
        <v>306</v>
      </c>
      <c r="C367" s="21" t="s">
        <v>1631</v>
      </c>
      <c r="D367" s="21"/>
      <c r="E367" s="21" t="s">
        <v>229</v>
      </c>
      <c r="F367" s="23" t="s">
        <v>231</v>
      </c>
      <c r="G367" s="324"/>
      <c r="L367" s="418"/>
      <c r="M367" s="416"/>
      <c r="N367" s="417"/>
      <c r="O367" s="417"/>
      <c r="P367" s="417"/>
    </row>
    <row r="368" spans="1:16" ht="20.100000000000001" customHeight="1" x14ac:dyDescent="0.25">
      <c r="A368" s="19" t="s">
        <v>10</v>
      </c>
      <c r="B368" s="168" t="s">
        <v>2389</v>
      </c>
      <c r="C368" s="169" t="s">
        <v>1649</v>
      </c>
      <c r="D368" s="169"/>
      <c r="E368" s="169" t="s">
        <v>229</v>
      </c>
      <c r="F368" s="455" t="s">
        <v>1755</v>
      </c>
      <c r="G368" s="324"/>
      <c r="L368" s="418"/>
      <c r="M368" s="416"/>
      <c r="N368" s="417"/>
      <c r="O368" s="417"/>
      <c r="P368" s="417"/>
    </row>
    <row r="369" spans="1:16" ht="20.100000000000001" customHeight="1" x14ac:dyDescent="0.25">
      <c r="A369" s="27"/>
      <c r="B369" s="168"/>
      <c r="C369" s="169"/>
      <c r="D369" s="169"/>
      <c r="E369" s="169"/>
      <c r="F369" s="455"/>
      <c r="G369" s="456"/>
      <c r="L369" s="418"/>
      <c r="M369" s="416"/>
      <c r="N369" s="417"/>
      <c r="O369" s="417"/>
      <c r="P369" s="417"/>
    </row>
    <row r="370" spans="1:16" ht="20.100000000000001" customHeight="1" x14ac:dyDescent="0.25">
      <c r="A370" s="8" t="s">
        <v>766</v>
      </c>
      <c r="B370" s="8" t="s">
        <v>29</v>
      </c>
      <c r="C370" s="8" t="s">
        <v>30</v>
      </c>
      <c r="D370" s="8" t="s">
        <v>207</v>
      </c>
      <c r="E370" s="8" t="s">
        <v>769</v>
      </c>
      <c r="F370" s="8" t="s">
        <v>773</v>
      </c>
      <c r="G370" s="8" t="s">
        <v>31</v>
      </c>
      <c r="H370" s="17">
        <f t="shared" si="14"/>
        <v>2008</v>
      </c>
      <c r="I370" s="17">
        <f t="shared" ca="1" si="15"/>
        <v>12</v>
      </c>
      <c r="L370" s="495"/>
      <c r="M370" s="495"/>
      <c r="N370" s="495"/>
      <c r="O370" s="416"/>
      <c r="P370" s="417"/>
    </row>
    <row r="371" spans="1:16" ht="20.100000000000001" customHeight="1" x14ac:dyDescent="0.25">
      <c r="A371" s="19" t="s">
        <v>749</v>
      </c>
      <c r="B371" s="20" t="s">
        <v>1757</v>
      </c>
      <c r="C371" s="21" t="s">
        <v>1669</v>
      </c>
      <c r="D371" s="21" t="s">
        <v>774</v>
      </c>
      <c r="E371" s="21" t="s">
        <v>229</v>
      </c>
      <c r="F371" s="23" t="s">
        <v>235</v>
      </c>
      <c r="G371" s="324"/>
      <c r="L371" s="419"/>
      <c r="M371" s="419"/>
      <c r="N371" s="419"/>
      <c r="O371" s="416"/>
      <c r="P371" s="417"/>
    </row>
    <row r="372" spans="1:16" ht="20.100000000000001" customHeight="1" x14ac:dyDescent="0.25">
      <c r="A372" s="19" t="s">
        <v>8</v>
      </c>
      <c r="B372" s="20" t="s">
        <v>1225</v>
      </c>
      <c r="C372" s="21" t="s">
        <v>1097</v>
      </c>
      <c r="D372" s="21"/>
      <c r="E372" s="21" t="s">
        <v>229</v>
      </c>
      <c r="F372" s="23" t="s">
        <v>231</v>
      </c>
      <c r="G372" s="324"/>
      <c r="J372" s="30"/>
      <c r="K372" s="167"/>
    </row>
    <row r="373" spans="1:16" ht="20.100000000000001" customHeight="1" x14ac:dyDescent="0.25">
      <c r="A373" s="19" t="s">
        <v>18</v>
      </c>
      <c r="B373" s="20" t="s">
        <v>167</v>
      </c>
      <c r="C373" s="21" t="s">
        <v>1632</v>
      </c>
      <c r="D373" s="21"/>
      <c r="E373" s="21" t="s">
        <v>229</v>
      </c>
      <c r="F373" s="23" t="s">
        <v>1633</v>
      </c>
      <c r="G373" s="324"/>
      <c r="H373" s="33"/>
      <c r="J373" s="30"/>
    </row>
    <row r="374" spans="1:16" s="2" customFormat="1" ht="20.100000000000001" customHeight="1" x14ac:dyDescent="0.25">
      <c r="A374" s="19" t="s">
        <v>6</v>
      </c>
      <c r="B374" s="20" t="s">
        <v>1634</v>
      </c>
      <c r="C374" s="21" t="s">
        <v>1635</v>
      </c>
      <c r="D374" s="21"/>
      <c r="E374" s="21" t="s">
        <v>229</v>
      </c>
      <c r="F374" s="23" t="s">
        <v>231</v>
      </c>
      <c r="G374" s="324"/>
      <c r="H374" s="3"/>
      <c r="I374" s="3"/>
      <c r="J374" s="3"/>
    </row>
    <row r="375" spans="1:16" s="2" customFormat="1" ht="20.100000000000001" customHeight="1" x14ac:dyDescent="0.25">
      <c r="A375" s="19" t="s">
        <v>13</v>
      </c>
      <c r="B375" s="20" t="s">
        <v>1761</v>
      </c>
      <c r="C375" s="21" t="s">
        <v>1762</v>
      </c>
      <c r="D375" s="21"/>
      <c r="E375" s="21" t="s">
        <v>229</v>
      </c>
      <c r="F375" s="23" t="s">
        <v>231</v>
      </c>
      <c r="G375" s="324"/>
      <c r="H375" s="3"/>
      <c r="I375" s="3"/>
      <c r="J375" s="3"/>
    </row>
    <row r="376" spans="1:16" s="2" customFormat="1" ht="20.25" customHeight="1" x14ac:dyDescent="0.3">
      <c r="A376" s="19" t="s">
        <v>14</v>
      </c>
      <c r="B376" s="20" t="s">
        <v>1637</v>
      </c>
      <c r="C376" s="21" t="s">
        <v>1638</v>
      </c>
      <c r="D376" s="21"/>
      <c r="E376" s="21" t="s">
        <v>229</v>
      </c>
      <c r="F376" s="23" t="s">
        <v>236</v>
      </c>
      <c r="G376" s="324"/>
      <c r="H376" s="5"/>
      <c r="I376" s="5"/>
      <c r="J376" s="5"/>
    </row>
    <row r="377" spans="1:16" s="2" customFormat="1" ht="16.5" customHeight="1" x14ac:dyDescent="0.25">
      <c r="A377" s="19" t="s">
        <v>376</v>
      </c>
      <c r="B377" s="20" t="s">
        <v>1639</v>
      </c>
      <c r="C377" s="21" t="s">
        <v>1640</v>
      </c>
      <c r="D377" s="21"/>
      <c r="E377" s="21" t="s">
        <v>229</v>
      </c>
      <c r="F377" s="23" t="s">
        <v>231</v>
      </c>
      <c r="G377" s="324"/>
      <c r="H377" s="3"/>
      <c r="I377" s="3"/>
      <c r="J377" s="3"/>
    </row>
    <row r="378" spans="1:16" s="2" customFormat="1" ht="23.25" customHeight="1" x14ac:dyDescent="0.3">
      <c r="A378" s="19" t="s">
        <v>698</v>
      </c>
      <c r="B378" s="20" t="s">
        <v>1641</v>
      </c>
      <c r="C378" s="21" t="s">
        <v>1642</v>
      </c>
      <c r="D378" s="21" t="s">
        <v>774</v>
      </c>
      <c r="E378" s="21" t="s">
        <v>229</v>
      </c>
      <c r="F378" s="23" t="s">
        <v>231</v>
      </c>
      <c r="G378" s="324"/>
      <c r="H378" s="5"/>
      <c r="I378" s="5"/>
      <c r="J378" s="5"/>
    </row>
    <row r="379" spans="1:16" s="2" customFormat="1" ht="20.100000000000001" customHeight="1" x14ac:dyDescent="0.25">
      <c r="A379" s="19" t="s">
        <v>699</v>
      </c>
      <c r="B379" s="20" t="s">
        <v>1643</v>
      </c>
      <c r="C379" s="21" t="s">
        <v>1644</v>
      </c>
      <c r="D379" s="21"/>
      <c r="E379" s="21" t="s">
        <v>229</v>
      </c>
      <c r="F379" s="23" t="s">
        <v>236</v>
      </c>
      <c r="G379" s="324"/>
      <c r="H379" s="7"/>
      <c r="I379" s="7"/>
      <c r="J379" s="7"/>
    </row>
    <row r="380" spans="1:16" s="2" customFormat="1" ht="20.100000000000001" customHeight="1" x14ac:dyDescent="0.25">
      <c r="A380" s="19" t="s">
        <v>700</v>
      </c>
      <c r="B380" s="414" t="s">
        <v>1645</v>
      </c>
      <c r="C380" s="415" t="s">
        <v>1646</v>
      </c>
      <c r="D380" s="415"/>
      <c r="E380" s="21" t="s">
        <v>229</v>
      </c>
      <c r="F380" s="23" t="s">
        <v>231</v>
      </c>
      <c r="G380" s="324"/>
      <c r="H380" s="7"/>
      <c r="I380" s="7"/>
      <c r="J380" s="7"/>
    </row>
    <row r="381" spans="1:16" s="2" customFormat="1" ht="20.100000000000001" customHeight="1" x14ac:dyDescent="0.25">
      <c r="A381" s="19" t="s">
        <v>701</v>
      </c>
      <c r="B381" s="414" t="s">
        <v>3148</v>
      </c>
      <c r="C381" s="415" t="s">
        <v>3149</v>
      </c>
      <c r="D381" s="415" t="s">
        <v>774</v>
      </c>
      <c r="E381" s="415" t="s">
        <v>229</v>
      </c>
      <c r="F381" s="458" t="s">
        <v>231</v>
      </c>
      <c r="G381" s="459"/>
      <c r="H381" s="7"/>
      <c r="I381" s="7"/>
      <c r="J381" s="7"/>
    </row>
    <row r="382" spans="1:16" s="2" customFormat="1" ht="20.100000000000001" customHeight="1" x14ac:dyDescent="0.25">
      <c r="A382" s="460"/>
      <c r="B382" s="461"/>
      <c r="C382" s="462"/>
      <c r="D382" s="462"/>
      <c r="E382" s="462"/>
      <c r="F382" s="463"/>
      <c r="G382" s="464"/>
      <c r="H382" s="7"/>
      <c r="I382" s="7"/>
      <c r="J382" s="7"/>
    </row>
    <row r="383" spans="1:16" s="12" customFormat="1" ht="20.100000000000001" customHeight="1" x14ac:dyDescent="0.25">
      <c r="A383" s="28"/>
      <c r="B383" s="29"/>
      <c r="C383" s="1"/>
      <c r="D383" s="494" t="s">
        <v>452</v>
      </c>
      <c r="E383" s="494"/>
      <c r="F383" s="494"/>
      <c r="G383" s="494"/>
      <c r="H383" s="9"/>
      <c r="I383" s="9"/>
      <c r="J383" s="423"/>
      <c r="K383" s="424"/>
      <c r="L383" s="425"/>
      <c r="M383" s="425"/>
      <c r="N383" s="425"/>
      <c r="O383" s="425"/>
      <c r="P383" s="425"/>
    </row>
    <row r="384" spans="1:16" s="12" customFormat="1" ht="20.100000000000001" customHeight="1" x14ac:dyDescent="0.25">
      <c r="A384" s="143"/>
      <c r="B384" s="31"/>
      <c r="C384" s="32"/>
      <c r="D384" s="32"/>
      <c r="E384" s="1"/>
      <c r="F384" s="31"/>
      <c r="G384" s="31"/>
      <c r="H384" s="9"/>
      <c r="I384" s="9"/>
      <c r="J384" s="423"/>
      <c r="K384" s="424"/>
      <c r="L384" s="425"/>
      <c r="M384" s="425"/>
      <c r="N384" s="425"/>
      <c r="O384" s="425"/>
      <c r="P384" s="425"/>
    </row>
    <row r="385" spans="1:16" s="12" customFormat="1" ht="20.100000000000001" customHeight="1" x14ac:dyDescent="0.25">
      <c r="A385" s="143"/>
      <c r="B385" s="31"/>
      <c r="C385" s="32"/>
      <c r="D385" s="32"/>
      <c r="E385" s="1"/>
      <c r="F385" s="31"/>
      <c r="G385" s="31"/>
      <c r="H385" s="9"/>
      <c r="I385" s="9"/>
      <c r="J385" s="423"/>
      <c r="K385" s="424"/>
      <c r="L385" s="425"/>
      <c r="M385" s="425"/>
      <c r="N385" s="425"/>
      <c r="O385" s="425"/>
      <c r="P385" s="425"/>
    </row>
    <row r="386" spans="1:16" s="12" customFormat="1" ht="20.100000000000001" customHeight="1" x14ac:dyDescent="0.25">
      <c r="A386" s="143"/>
      <c r="B386" s="31"/>
      <c r="C386" s="32"/>
      <c r="D386" s="32"/>
      <c r="E386" s="1"/>
      <c r="F386" s="31"/>
      <c r="G386" s="31"/>
      <c r="H386" s="9"/>
      <c r="I386" s="9"/>
      <c r="J386" s="423"/>
      <c r="K386" s="424"/>
      <c r="L386" s="425"/>
      <c r="M386" s="425"/>
      <c r="N386" s="425"/>
      <c r="O386" s="425"/>
      <c r="P386" s="425"/>
    </row>
    <row r="387" spans="1:16" s="12" customFormat="1" ht="15" customHeight="1" x14ac:dyDescent="0.25">
      <c r="A387" s="143"/>
      <c r="B387" s="31"/>
      <c r="C387" s="32"/>
      <c r="D387" s="32"/>
      <c r="E387" s="1"/>
      <c r="F387" s="31"/>
      <c r="G387" s="31"/>
      <c r="H387" s="9"/>
      <c r="I387" s="9"/>
      <c r="J387" s="423"/>
      <c r="K387" s="424"/>
      <c r="L387" s="425"/>
      <c r="M387" s="425"/>
      <c r="N387" s="425"/>
      <c r="O387" s="425"/>
      <c r="P387" s="425"/>
    </row>
    <row r="388" spans="1:16" s="12" customFormat="1" ht="20.100000000000001" customHeight="1" x14ac:dyDescent="0.3">
      <c r="A388" s="143"/>
      <c r="B388" s="31"/>
      <c r="C388" s="32"/>
      <c r="D388" s="488" t="s">
        <v>3247</v>
      </c>
      <c r="E388" s="488"/>
      <c r="F388" s="488"/>
      <c r="G388" s="488"/>
      <c r="H388" s="9"/>
      <c r="I388" s="9"/>
      <c r="J388" s="423"/>
      <c r="K388" s="424"/>
      <c r="L388" s="425"/>
      <c r="M388" s="425"/>
      <c r="N388" s="425"/>
      <c r="O388" s="425"/>
      <c r="P388" s="425"/>
    </row>
    <row r="389" spans="1:16" s="12" customFormat="1" ht="20.100000000000001" customHeight="1" x14ac:dyDescent="0.25">
      <c r="A389" s="143"/>
      <c r="B389" s="31"/>
      <c r="C389" s="32"/>
      <c r="D389" s="32"/>
      <c r="E389" s="1"/>
      <c r="F389" s="31"/>
      <c r="G389" s="31"/>
      <c r="H389" s="9"/>
      <c r="I389" s="9"/>
      <c r="J389" s="423"/>
      <c r="K389" s="424"/>
      <c r="L389" s="425"/>
      <c r="M389" s="425"/>
      <c r="N389" s="425"/>
      <c r="O389" s="425"/>
      <c r="P389" s="425"/>
    </row>
    <row r="390" spans="1:16" s="12" customFormat="1" ht="20.100000000000001" customHeight="1" x14ac:dyDescent="0.25">
      <c r="A390" s="143"/>
      <c r="B390" s="31"/>
      <c r="C390" s="32"/>
      <c r="D390" s="32"/>
      <c r="E390" s="1"/>
      <c r="F390" s="31"/>
      <c r="G390" s="31"/>
      <c r="H390" s="9"/>
      <c r="I390" s="9"/>
      <c r="J390" s="423"/>
      <c r="K390" s="424"/>
      <c r="L390" s="425"/>
      <c r="M390" s="425"/>
      <c r="N390" s="425"/>
      <c r="O390" s="425"/>
      <c r="P390" s="425"/>
    </row>
    <row r="391" spans="1:16" s="12" customFormat="1" ht="20.100000000000001" customHeight="1" x14ac:dyDescent="0.25">
      <c r="A391" s="143"/>
      <c r="B391" s="31"/>
      <c r="C391" s="32"/>
      <c r="D391" s="32"/>
      <c r="E391" s="1"/>
      <c r="F391" s="31"/>
      <c r="G391" s="31"/>
      <c r="H391" s="9"/>
      <c r="I391" s="9"/>
      <c r="J391" s="423"/>
      <c r="K391" s="424"/>
      <c r="L391" s="425"/>
      <c r="M391" s="425"/>
      <c r="N391" s="425"/>
      <c r="O391" s="425"/>
      <c r="P391" s="425"/>
    </row>
    <row r="392" spans="1:16" s="12" customFormat="1" ht="20.100000000000001" customHeight="1" x14ac:dyDescent="0.25">
      <c r="A392" s="143"/>
      <c r="B392" s="31"/>
      <c r="C392" s="32"/>
      <c r="D392" s="32"/>
      <c r="E392" s="1"/>
      <c r="F392" s="31"/>
      <c r="G392" s="31"/>
      <c r="H392" s="9"/>
      <c r="I392" s="9"/>
      <c r="J392" s="423"/>
      <c r="K392" s="424"/>
      <c r="L392" s="425"/>
      <c r="M392" s="425"/>
      <c r="N392" s="425"/>
      <c r="O392" s="425"/>
      <c r="P392" s="425"/>
    </row>
    <row r="393" spans="1:16" s="12" customFormat="1" ht="20.100000000000001" customHeight="1" x14ac:dyDescent="0.25">
      <c r="A393" s="143"/>
      <c r="B393" s="31"/>
      <c r="C393" s="32"/>
      <c r="D393" s="32"/>
      <c r="E393" s="1"/>
      <c r="F393" s="31"/>
      <c r="G393" s="31"/>
      <c r="H393" s="9"/>
      <c r="I393" s="9"/>
      <c r="J393" s="423"/>
      <c r="K393" s="424"/>
      <c r="L393" s="425"/>
      <c r="M393" s="425"/>
      <c r="N393" s="425"/>
      <c r="O393" s="425"/>
      <c r="P393" s="425"/>
    </row>
    <row r="394" spans="1:16" s="12" customFormat="1" ht="20.100000000000001" customHeight="1" x14ac:dyDescent="0.25">
      <c r="A394" s="143"/>
      <c r="B394" s="31"/>
      <c r="C394" s="32"/>
      <c r="D394" s="32"/>
      <c r="E394" s="1"/>
      <c r="F394" s="31"/>
      <c r="G394" s="31"/>
      <c r="H394" s="9"/>
      <c r="I394" s="9"/>
      <c r="J394" s="423"/>
      <c r="K394" s="424"/>
      <c r="L394" s="425"/>
      <c r="M394" s="425"/>
      <c r="N394" s="425"/>
      <c r="O394" s="425"/>
      <c r="P394" s="425"/>
    </row>
    <row r="395" spans="1:16" s="12" customFormat="1" ht="20.100000000000001" customHeight="1" x14ac:dyDescent="0.25">
      <c r="A395" s="143"/>
      <c r="B395" s="31"/>
      <c r="C395" s="32"/>
      <c r="D395" s="32"/>
      <c r="E395" s="1"/>
      <c r="F395" s="31"/>
      <c r="G395" s="31"/>
      <c r="H395" s="9"/>
      <c r="I395" s="9"/>
      <c r="J395" s="423"/>
      <c r="K395" s="424"/>
      <c r="L395" s="425"/>
      <c r="M395" s="425"/>
      <c r="N395" s="425"/>
      <c r="O395" s="425"/>
      <c r="P395" s="425"/>
    </row>
    <row r="396" spans="1:16" s="12" customFormat="1" ht="20.100000000000001" customHeight="1" x14ac:dyDescent="0.25">
      <c r="A396" s="143"/>
      <c r="B396" s="31"/>
      <c r="C396" s="32"/>
      <c r="D396" s="32"/>
      <c r="E396" s="1"/>
      <c r="F396" s="31"/>
      <c r="G396" s="31"/>
      <c r="H396" s="9"/>
      <c r="I396" s="9"/>
      <c r="J396" s="423"/>
      <c r="K396" s="424"/>
      <c r="L396" s="425"/>
      <c r="M396" s="425"/>
      <c r="N396" s="425"/>
      <c r="O396" s="425"/>
      <c r="P396" s="425"/>
    </row>
    <row r="397" spans="1:16" s="12" customFormat="1" ht="20.100000000000001" customHeight="1" x14ac:dyDescent="0.25">
      <c r="A397" s="143"/>
      <c r="B397" s="31"/>
      <c r="C397" s="32"/>
      <c r="D397" s="32"/>
      <c r="E397" s="1"/>
      <c r="F397" s="31"/>
      <c r="G397" s="31"/>
      <c r="H397" s="9"/>
      <c r="I397" s="9"/>
      <c r="J397" s="423"/>
      <c r="K397" s="424"/>
      <c r="L397" s="425"/>
      <c r="M397" s="425"/>
      <c r="N397" s="425"/>
      <c r="O397" s="425"/>
      <c r="P397" s="425"/>
    </row>
    <row r="398" spans="1:16" s="12" customFormat="1" ht="20.100000000000001" customHeight="1" x14ac:dyDescent="0.25">
      <c r="A398" s="143"/>
      <c r="B398" s="31"/>
      <c r="C398" s="32"/>
      <c r="D398" s="32"/>
      <c r="E398" s="1"/>
      <c r="F398" s="31"/>
      <c r="G398" s="31"/>
      <c r="H398" s="9"/>
      <c r="I398" s="9"/>
      <c r="J398" s="423"/>
      <c r="K398" s="424"/>
      <c r="L398" s="425"/>
      <c r="M398" s="425"/>
      <c r="N398" s="425"/>
      <c r="O398" s="425"/>
      <c r="P398" s="425"/>
    </row>
    <row r="399" spans="1:16" s="12" customFormat="1" ht="20.100000000000001" customHeight="1" x14ac:dyDescent="0.25">
      <c r="A399" s="143"/>
      <c r="B399" s="31"/>
      <c r="C399" s="32"/>
      <c r="D399" s="32"/>
      <c r="E399" s="1"/>
      <c r="F399" s="31"/>
      <c r="G399" s="31"/>
      <c r="H399" s="9"/>
      <c r="I399" s="9"/>
      <c r="J399" s="423"/>
      <c r="K399" s="424"/>
      <c r="L399" s="425"/>
      <c r="M399" s="425"/>
      <c r="N399" s="425"/>
      <c r="O399" s="425"/>
      <c r="P399" s="425"/>
    </row>
    <row r="400" spans="1:16" s="12" customFormat="1" ht="20.100000000000001" customHeight="1" x14ac:dyDescent="0.25">
      <c r="A400" s="143"/>
      <c r="B400" s="31"/>
      <c r="C400" s="32"/>
      <c r="D400" s="32"/>
      <c r="E400" s="1"/>
      <c r="F400" s="31"/>
      <c r="G400" s="31"/>
      <c r="H400" s="9"/>
      <c r="I400" s="9"/>
      <c r="J400" s="423"/>
      <c r="K400" s="424"/>
      <c r="L400" s="425"/>
      <c r="M400" s="425"/>
      <c r="N400" s="425"/>
      <c r="O400" s="425"/>
      <c r="P400" s="425"/>
    </row>
    <row r="401" spans="1:16" s="12" customFormat="1" ht="20.100000000000001" customHeight="1" x14ac:dyDescent="0.25">
      <c r="A401" s="143"/>
      <c r="B401" s="31"/>
      <c r="C401" s="32"/>
      <c r="D401" s="32"/>
      <c r="E401" s="1"/>
      <c r="F401" s="31"/>
      <c r="G401" s="31"/>
      <c r="H401" s="9"/>
      <c r="I401" s="9"/>
      <c r="J401" s="423"/>
      <c r="K401" s="424"/>
      <c r="L401" s="425"/>
      <c r="M401" s="425"/>
      <c r="N401" s="425"/>
      <c r="O401" s="425"/>
      <c r="P401" s="425"/>
    </row>
    <row r="402" spans="1:16" s="12" customFormat="1" ht="20.100000000000001" customHeight="1" x14ac:dyDescent="0.25">
      <c r="A402" s="143"/>
      <c r="B402" s="31"/>
      <c r="C402" s="32"/>
      <c r="D402" s="32"/>
      <c r="E402" s="1"/>
      <c r="F402" s="31"/>
      <c r="G402" s="31"/>
      <c r="H402" s="9"/>
      <c r="I402" s="9"/>
      <c r="J402" s="423"/>
      <c r="K402" s="424"/>
      <c r="L402" s="425"/>
      <c r="M402" s="425"/>
      <c r="N402" s="425"/>
      <c r="O402" s="425"/>
      <c r="P402" s="425"/>
    </row>
    <row r="403" spans="1:16" s="12" customFormat="1" ht="20.100000000000001" customHeight="1" x14ac:dyDescent="0.25">
      <c r="A403" s="143"/>
      <c r="B403" s="31"/>
      <c r="C403" s="32"/>
      <c r="D403" s="32"/>
      <c r="E403" s="1"/>
      <c r="F403" s="31"/>
      <c r="G403" s="31"/>
      <c r="H403" s="9"/>
      <c r="I403" s="9"/>
      <c r="J403" s="423"/>
      <c r="K403" s="424"/>
      <c r="L403" s="425"/>
      <c r="M403" s="425"/>
      <c r="N403" s="425"/>
      <c r="O403" s="425"/>
      <c r="P403" s="425"/>
    </row>
    <row r="404" spans="1:16" s="12" customFormat="1" ht="20.100000000000001" customHeight="1" x14ac:dyDescent="0.25">
      <c r="A404" s="143"/>
      <c r="B404" s="31"/>
      <c r="C404" s="32"/>
      <c r="D404" s="32"/>
      <c r="E404" s="1"/>
      <c r="F404" s="31"/>
      <c r="G404" s="31"/>
      <c r="H404" s="9"/>
      <c r="I404" s="9"/>
      <c r="J404" s="423"/>
      <c r="K404" s="424"/>
      <c r="L404" s="425"/>
      <c r="M404" s="425"/>
      <c r="N404" s="425"/>
      <c r="O404" s="425"/>
      <c r="P404" s="425"/>
    </row>
    <row r="405" spans="1:16" s="12" customFormat="1" ht="20.100000000000001" customHeight="1" x14ac:dyDescent="0.25">
      <c r="A405" s="143"/>
      <c r="B405" s="31"/>
      <c r="C405" s="32"/>
      <c r="D405" s="32"/>
      <c r="E405" s="1"/>
      <c r="F405" s="31"/>
      <c r="G405" s="31"/>
      <c r="H405" s="9"/>
      <c r="I405" s="9"/>
      <c r="J405" s="423"/>
      <c r="K405" s="424"/>
      <c r="L405" s="425"/>
      <c r="M405" s="425"/>
      <c r="N405" s="425"/>
      <c r="O405" s="425"/>
      <c r="P405" s="425"/>
    </row>
    <row r="406" spans="1:16" s="12" customFormat="1" ht="20.100000000000001" customHeight="1" x14ac:dyDescent="0.25">
      <c r="A406" s="143"/>
      <c r="B406" s="31"/>
      <c r="C406" s="32"/>
      <c r="D406" s="32"/>
      <c r="E406" s="1"/>
      <c r="F406" s="31"/>
      <c r="G406" s="31"/>
      <c r="H406" s="9"/>
      <c r="I406" s="9"/>
      <c r="J406" s="423"/>
      <c r="K406" s="424"/>
      <c r="L406" s="425"/>
      <c r="M406" s="425"/>
      <c r="N406" s="425"/>
      <c r="O406" s="425"/>
      <c r="P406" s="425"/>
    </row>
    <row r="407" spans="1:16" s="12" customFormat="1" ht="20.100000000000001" customHeight="1" x14ac:dyDescent="0.25">
      <c r="A407" s="143"/>
      <c r="B407" s="31"/>
      <c r="C407" s="32"/>
      <c r="D407" s="32"/>
      <c r="E407" s="1"/>
      <c r="F407" s="31"/>
      <c r="G407" s="31"/>
      <c r="H407" s="9"/>
      <c r="I407" s="9"/>
      <c r="J407" s="423"/>
      <c r="K407" s="424"/>
      <c r="L407" s="425"/>
      <c r="M407" s="425"/>
      <c r="N407" s="425"/>
      <c r="O407" s="425"/>
      <c r="P407" s="425"/>
    </row>
    <row r="408" spans="1:16" ht="17.25" customHeight="1" x14ac:dyDescent="0.25">
      <c r="A408" s="143"/>
      <c r="B408" s="31"/>
      <c r="C408" s="32"/>
      <c r="D408" s="32"/>
      <c r="E408" s="1"/>
      <c r="F408" s="31"/>
      <c r="G408" s="31"/>
      <c r="H408" s="17">
        <f>YEAR(C415)</f>
        <v>2008</v>
      </c>
      <c r="I408" s="17">
        <f ca="1">YEAR(TODAY())-YEAR(C415)</f>
        <v>12</v>
      </c>
      <c r="J408" s="426"/>
      <c r="K408" s="424"/>
      <c r="L408" s="427"/>
      <c r="M408" s="427"/>
      <c r="N408" s="427"/>
      <c r="O408" s="427"/>
      <c r="P408" s="427"/>
    </row>
    <row r="409" spans="1:16" ht="18" customHeight="1" x14ac:dyDescent="0.25">
      <c r="A409" s="490" t="s">
        <v>239</v>
      </c>
      <c r="B409" s="490"/>
      <c r="C409" s="491" t="s">
        <v>25</v>
      </c>
      <c r="D409" s="491"/>
      <c r="E409" s="491"/>
      <c r="F409" s="491"/>
      <c r="G409" s="491"/>
      <c r="H409" s="17">
        <f t="shared" ref="H409:H425" si="16">YEAR(C419)</f>
        <v>2008</v>
      </c>
      <c r="I409" s="17">
        <f t="shared" ref="I409:I425" ca="1" si="17">YEAR(TODAY())-YEAR(C419)</f>
        <v>12</v>
      </c>
      <c r="J409" s="426"/>
      <c r="K409" s="424"/>
      <c r="L409" s="427"/>
      <c r="M409" s="427"/>
      <c r="N409" s="427"/>
      <c r="O409" s="427"/>
      <c r="P409" s="427"/>
    </row>
    <row r="410" spans="1:16" ht="18" customHeight="1" x14ac:dyDescent="0.25">
      <c r="A410" s="491" t="s">
        <v>26</v>
      </c>
      <c r="B410" s="491"/>
      <c r="C410" s="491" t="s">
        <v>27</v>
      </c>
      <c r="D410" s="491"/>
      <c r="E410" s="491"/>
      <c r="F410" s="491"/>
      <c r="G410" s="491"/>
      <c r="H410" s="17">
        <f t="shared" si="16"/>
        <v>2007</v>
      </c>
      <c r="I410" s="17">
        <f t="shared" ca="1" si="17"/>
        <v>13</v>
      </c>
      <c r="J410" s="426"/>
      <c r="K410" s="424"/>
      <c r="L410" s="427"/>
      <c r="M410" s="427"/>
      <c r="N410" s="427"/>
      <c r="O410" s="427"/>
      <c r="P410" s="427"/>
    </row>
    <row r="411" spans="1:16" ht="35.25" customHeight="1" x14ac:dyDescent="0.3">
      <c r="A411" s="492" t="s">
        <v>754</v>
      </c>
      <c r="B411" s="492"/>
      <c r="C411" s="492"/>
      <c r="D411" s="492"/>
      <c r="E411" s="492"/>
      <c r="F411" s="492"/>
      <c r="G411" s="4"/>
      <c r="H411" s="17">
        <f t="shared" si="16"/>
        <v>2008</v>
      </c>
      <c r="I411" s="17">
        <f t="shared" ca="1" si="17"/>
        <v>12</v>
      </c>
      <c r="J411" s="426"/>
      <c r="K411" s="427"/>
      <c r="L411" s="427"/>
      <c r="M411" s="427"/>
      <c r="N411" s="427"/>
      <c r="O411" s="427"/>
      <c r="P411" s="427"/>
    </row>
    <row r="412" spans="1:16" ht="20.100000000000001" customHeight="1" x14ac:dyDescent="0.25">
      <c r="A412" s="493" t="s">
        <v>3200</v>
      </c>
      <c r="B412" s="493"/>
      <c r="C412" s="493"/>
      <c r="D412" s="493"/>
      <c r="E412" s="493"/>
      <c r="F412" s="493"/>
      <c r="G412" s="454"/>
      <c r="H412" s="17">
        <f t="shared" si="16"/>
        <v>2008</v>
      </c>
      <c r="I412" s="17">
        <f t="shared" ca="1" si="17"/>
        <v>12</v>
      </c>
      <c r="J412" s="426"/>
      <c r="K412" s="428"/>
      <c r="L412" s="427"/>
      <c r="M412" s="427"/>
      <c r="N412" s="427"/>
      <c r="O412" s="427"/>
      <c r="P412" s="427"/>
    </row>
    <row r="413" spans="1:16" ht="20.100000000000001" customHeight="1" x14ac:dyDescent="0.25">
      <c r="A413" s="443"/>
      <c r="B413" s="443"/>
      <c r="C413" s="443"/>
      <c r="D413" s="443"/>
      <c r="E413" s="443"/>
      <c r="F413" s="443"/>
      <c r="G413" s="6"/>
      <c r="H413" s="17">
        <f t="shared" si="16"/>
        <v>2008</v>
      </c>
      <c r="I413" s="17">
        <f t="shared" ca="1" si="17"/>
        <v>12</v>
      </c>
      <c r="J413" s="426"/>
      <c r="K413" s="428"/>
      <c r="L413" s="427"/>
      <c r="M413" s="427"/>
      <c r="N413" s="427"/>
      <c r="O413" s="427"/>
      <c r="P413" s="427"/>
    </row>
    <row r="414" spans="1:16" ht="20.100000000000001" customHeight="1" x14ac:dyDescent="0.25">
      <c r="A414" s="8" t="s">
        <v>766</v>
      </c>
      <c r="B414" s="8" t="s">
        <v>29</v>
      </c>
      <c r="C414" s="8" t="s">
        <v>30</v>
      </c>
      <c r="D414" s="8" t="s">
        <v>207</v>
      </c>
      <c r="E414" s="8" t="s">
        <v>769</v>
      </c>
      <c r="F414" s="8" t="s">
        <v>773</v>
      </c>
      <c r="G414" s="8" t="s">
        <v>31</v>
      </c>
      <c r="H414" s="17">
        <f t="shared" si="16"/>
        <v>2008</v>
      </c>
      <c r="I414" s="17">
        <f t="shared" ca="1" si="17"/>
        <v>12</v>
      </c>
      <c r="J414" s="426"/>
      <c r="K414" s="429"/>
      <c r="L414" s="427"/>
      <c r="M414" s="427"/>
      <c r="N414" s="427"/>
      <c r="O414" s="427"/>
      <c r="P414" s="427"/>
    </row>
    <row r="415" spans="1:16" ht="20.100000000000001" customHeight="1" x14ac:dyDescent="0.25">
      <c r="A415" s="13" t="s">
        <v>710</v>
      </c>
      <c r="B415" s="14" t="s">
        <v>2325</v>
      </c>
      <c r="C415" s="15" t="s">
        <v>1647</v>
      </c>
      <c r="D415" s="15"/>
      <c r="E415" s="15" t="s">
        <v>229</v>
      </c>
      <c r="F415" s="16" t="s">
        <v>231</v>
      </c>
      <c r="G415" s="323"/>
      <c r="H415" s="17">
        <f t="shared" si="16"/>
        <v>2007</v>
      </c>
      <c r="I415" s="17">
        <f t="shared" ca="1" si="17"/>
        <v>13</v>
      </c>
      <c r="J415" s="426"/>
      <c r="K415" s="427"/>
      <c r="L415" s="427"/>
      <c r="M415" s="427"/>
      <c r="N415" s="427"/>
      <c r="O415" s="427"/>
      <c r="P415" s="427"/>
    </row>
    <row r="416" spans="1:16" ht="20.100000000000001" customHeight="1" x14ac:dyDescent="0.25">
      <c r="A416" s="19" t="s">
        <v>712</v>
      </c>
      <c r="B416" s="20" t="s">
        <v>2326</v>
      </c>
      <c r="C416" s="22" t="s">
        <v>1648</v>
      </c>
      <c r="D416" s="22"/>
      <c r="E416" s="21" t="s">
        <v>229</v>
      </c>
      <c r="F416" s="23" t="s">
        <v>231</v>
      </c>
      <c r="G416" s="324"/>
      <c r="H416" s="17">
        <f t="shared" si="16"/>
        <v>2008</v>
      </c>
      <c r="I416" s="17">
        <f t="shared" ca="1" si="17"/>
        <v>12</v>
      </c>
      <c r="J416" s="426"/>
      <c r="K416" s="427"/>
      <c r="L416" s="427"/>
      <c r="M416" s="427"/>
      <c r="N416" s="427"/>
      <c r="O416" s="427"/>
      <c r="P416" s="427"/>
    </row>
    <row r="417" spans="1:16" ht="20.100000000000001" customHeight="1" x14ac:dyDescent="0.25">
      <c r="A417" s="19" t="s">
        <v>726</v>
      </c>
      <c r="B417" s="20" t="s">
        <v>2327</v>
      </c>
      <c r="C417" s="21" t="s">
        <v>1649</v>
      </c>
      <c r="D417" s="21"/>
      <c r="E417" s="21" t="s">
        <v>229</v>
      </c>
      <c r="F417" s="23" t="s">
        <v>236</v>
      </c>
      <c r="G417" s="324"/>
      <c r="H417" s="17">
        <f t="shared" si="16"/>
        <v>2008</v>
      </c>
      <c r="I417" s="17">
        <f t="shared" ca="1" si="17"/>
        <v>12</v>
      </c>
      <c r="J417" s="426"/>
      <c r="K417" s="430"/>
      <c r="L417" s="427"/>
      <c r="M417" s="427"/>
      <c r="N417" s="427"/>
      <c r="O417" s="427"/>
      <c r="P417" s="427"/>
    </row>
    <row r="418" spans="1:16" ht="20.100000000000001" customHeight="1" x14ac:dyDescent="0.25">
      <c r="A418" s="19" t="s">
        <v>728</v>
      </c>
      <c r="B418" s="20" t="s">
        <v>2328</v>
      </c>
      <c r="C418" s="21" t="s">
        <v>1650</v>
      </c>
      <c r="D418" s="21" t="s">
        <v>774</v>
      </c>
      <c r="E418" s="21" t="s">
        <v>229</v>
      </c>
      <c r="F418" s="23" t="s">
        <v>231</v>
      </c>
      <c r="G418" s="324"/>
      <c r="H418" s="17">
        <f t="shared" si="16"/>
        <v>2008</v>
      </c>
      <c r="I418" s="17">
        <f t="shared" ca="1" si="17"/>
        <v>12</v>
      </c>
      <c r="J418" s="426"/>
      <c r="K418" s="430"/>
      <c r="L418" s="427"/>
      <c r="M418" s="427"/>
      <c r="N418" s="427"/>
      <c r="O418" s="427"/>
      <c r="P418" s="427"/>
    </row>
    <row r="419" spans="1:16" ht="20.100000000000001" customHeight="1" x14ac:dyDescent="0.25">
      <c r="A419" s="19" t="s">
        <v>730</v>
      </c>
      <c r="B419" s="20" t="s">
        <v>2329</v>
      </c>
      <c r="C419" s="21" t="s">
        <v>1651</v>
      </c>
      <c r="D419" s="21" t="s">
        <v>774</v>
      </c>
      <c r="E419" s="21" t="s">
        <v>229</v>
      </c>
      <c r="F419" s="23" t="s">
        <v>231</v>
      </c>
      <c r="G419" s="324"/>
      <c r="H419" s="17">
        <f t="shared" si="16"/>
        <v>2008</v>
      </c>
      <c r="I419" s="17">
        <f t="shared" ca="1" si="17"/>
        <v>12</v>
      </c>
      <c r="J419" s="426"/>
      <c r="K419" s="430"/>
      <c r="L419" s="427"/>
      <c r="M419" s="427"/>
      <c r="N419" s="427"/>
      <c r="O419" s="427"/>
      <c r="P419" s="427"/>
    </row>
    <row r="420" spans="1:16" ht="20.100000000000001" customHeight="1" x14ac:dyDescent="0.25">
      <c r="A420" s="19" t="s">
        <v>732</v>
      </c>
      <c r="B420" s="20" t="s">
        <v>1734</v>
      </c>
      <c r="C420" s="21" t="s">
        <v>1735</v>
      </c>
      <c r="D420" s="21"/>
      <c r="E420" s="21" t="s">
        <v>229</v>
      </c>
      <c r="F420" s="23" t="s">
        <v>231</v>
      </c>
      <c r="G420" s="324"/>
      <c r="H420" s="17">
        <f t="shared" si="16"/>
        <v>2008</v>
      </c>
      <c r="I420" s="17">
        <f t="shared" ca="1" si="17"/>
        <v>12</v>
      </c>
      <c r="J420" s="426"/>
      <c r="K420" s="427"/>
      <c r="L420" s="427"/>
      <c r="M420" s="427"/>
      <c r="N420" s="427"/>
      <c r="O420" s="427"/>
      <c r="P420" s="427"/>
    </row>
    <row r="421" spans="1:16" ht="20.100000000000001" customHeight="1" x14ac:dyDescent="0.25">
      <c r="A421" s="19" t="s">
        <v>734</v>
      </c>
      <c r="B421" s="20" t="s">
        <v>1738</v>
      </c>
      <c r="C421" s="21" t="s">
        <v>1754</v>
      </c>
      <c r="D421" s="21"/>
      <c r="E421" s="21" t="s">
        <v>229</v>
      </c>
      <c r="F421" s="23" t="s">
        <v>231</v>
      </c>
      <c r="G421" s="324"/>
      <c r="H421" s="17">
        <f t="shared" si="16"/>
        <v>2008</v>
      </c>
      <c r="I421" s="17">
        <f t="shared" ca="1" si="17"/>
        <v>12</v>
      </c>
      <c r="J421" s="426"/>
      <c r="K421" s="431"/>
      <c r="L421" s="427"/>
      <c r="M421" s="427"/>
      <c r="N421" s="427"/>
      <c r="O421" s="427"/>
      <c r="P421" s="427"/>
    </row>
    <row r="422" spans="1:16" ht="20.100000000000001" customHeight="1" x14ac:dyDescent="0.25">
      <c r="A422" s="19" t="s">
        <v>735</v>
      </c>
      <c r="B422" s="20" t="s">
        <v>2331</v>
      </c>
      <c r="C422" s="21" t="s">
        <v>1649</v>
      </c>
      <c r="D422" s="21"/>
      <c r="E422" s="21" t="s">
        <v>229</v>
      </c>
      <c r="F422" s="23" t="s">
        <v>236</v>
      </c>
      <c r="G422" s="324"/>
      <c r="H422" s="17">
        <f t="shared" si="16"/>
        <v>2008</v>
      </c>
      <c r="I422" s="17">
        <f t="shared" ca="1" si="17"/>
        <v>12</v>
      </c>
      <c r="J422" s="426"/>
      <c r="K422" s="432"/>
      <c r="L422" s="427"/>
      <c r="M422" s="427"/>
      <c r="N422" s="427"/>
      <c r="O422" s="427"/>
      <c r="P422" s="427"/>
    </row>
    <row r="423" spans="1:16" ht="20.100000000000001" customHeight="1" x14ac:dyDescent="0.25">
      <c r="A423" s="19" t="s">
        <v>737</v>
      </c>
      <c r="B423" s="20" t="s">
        <v>2332</v>
      </c>
      <c r="C423" s="21" t="s">
        <v>1652</v>
      </c>
      <c r="D423" s="21" t="s">
        <v>774</v>
      </c>
      <c r="E423" s="21" t="s">
        <v>229</v>
      </c>
      <c r="F423" s="23" t="s">
        <v>231</v>
      </c>
      <c r="G423" s="324"/>
      <c r="H423" s="17">
        <f t="shared" si="16"/>
        <v>2008</v>
      </c>
      <c r="I423" s="17">
        <f t="shared" ca="1" si="17"/>
        <v>12</v>
      </c>
      <c r="J423" s="426"/>
      <c r="K423" s="427"/>
      <c r="L423" s="427"/>
      <c r="M423" s="427"/>
      <c r="N423" s="427"/>
      <c r="O423" s="427"/>
      <c r="P423" s="427"/>
    </row>
    <row r="424" spans="1:16" ht="20.100000000000001" customHeight="1" x14ac:dyDescent="0.25">
      <c r="A424" s="19" t="s">
        <v>2</v>
      </c>
      <c r="B424" s="20" t="s">
        <v>2333</v>
      </c>
      <c r="C424" s="21" t="s">
        <v>1599</v>
      </c>
      <c r="D424" s="21"/>
      <c r="E424" s="21" t="s">
        <v>229</v>
      </c>
      <c r="F424" s="23" t="s">
        <v>231</v>
      </c>
      <c r="G424" s="324"/>
      <c r="H424" s="17">
        <f t="shared" si="16"/>
        <v>2008</v>
      </c>
      <c r="I424" s="17">
        <f t="shared" ca="1" si="17"/>
        <v>12</v>
      </c>
      <c r="J424" s="426"/>
      <c r="K424" s="427"/>
      <c r="L424" s="433"/>
      <c r="M424" s="427"/>
      <c r="N424" s="433"/>
      <c r="O424" s="434"/>
      <c r="P424" s="427"/>
    </row>
    <row r="425" spans="1:16" ht="20.100000000000001" customHeight="1" x14ac:dyDescent="0.25">
      <c r="A425" s="19" t="s">
        <v>3</v>
      </c>
      <c r="B425" s="20" t="s">
        <v>1019</v>
      </c>
      <c r="C425" s="21" t="s">
        <v>1020</v>
      </c>
      <c r="D425" s="21" t="s">
        <v>774</v>
      </c>
      <c r="E425" s="21" t="s">
        <v>230</v>
      </c>
      <c r="F425" s="23" t="s">
        <v>231</v>
      </c>
      <c r="G425" s="324"/>
      <c r="H425" s="17">
        <f t="shared" si="16"/>
        <v>2008</v>
      </c>
      <c r="I425" s="17">
        <f t="shared" ca="1" si="17"/>
        <v>12</v>
      </c>
      <c r="J425" s="426"/>
      <c r="K425" s="427"/>
      <c r="L425" s="435"/>
      <c r="M425" s="427"/>
      <c r="N425" s="427"/>
      <c r="O425" s="427"/>
      <c r="P425" s="427"/>
    </row>
    <row r="426" spans="1:16" ht="20.100000000000001" customHeight="1" x14ac:dyDescent="0.25">
      <c r="A426" s="19" t="s">
        <v>11</v>
      </c>
      <c r="B426" s="20" t="s">
        <v>2334</v>
      </c>
      <c r="C426" s="21" t="s">
        <v>1653</v>
      </c>
      <c r="D426" s="21"/>
      <c r="E426" s="21" t="s">
        <v>230</v>
      </c>
      <c r="F426" s="23" t="s">
        <v>231</v>
      </c>
      <c r="G426" s="324"/>
      <c r="J426" s="426"/>
      <c r="K426" s="427"/>
      <c r="L426" s="436"/>
      <c r="M426" s="435"/>
      <c r="N426" s="427"/>
      <c r="O426" s="427"/>
      <c r="P426" s="427"/>
    </row>
    <row r="427" spans="1:16" ht="20.100000000000001" customHeight="1" x14ac:dyDescent="0.25">
      <c r="A427" s="19" t="s">
        <v>24</v>
      </c>
      <c r="B427" s="20" t="s">
        <v>2384</v>
      </c>
      <c r="C427" s="21" t="s">
        <v>1743</v>
      </c>
      <c r="D427" s="21"/>
      <c r="E427" s="21" t="s">
        <v>229</v>
      </c>
      <c r="F427" s="23" t="s">
        <v>231</v>
      </c>
      <c r="G427" s="324"/>
      <c r="J427" s="426"/>
      <c r="K427" s="427"/>
      <c r="L427" s="436"/>
      <c r="M427" s="435"/>
      <c r="N427" s="427"/>
      <c r="O427" s="427"/>
      <c r="P427" s="427"/>
    </row>
    <row r="428" spans="1:16" ht="20.100000000000001" customHeight="1" x14ac:dyDescent="0.25">
      <c r="A428" s="19" t="s">
        <v>17</v>
      </c>
      <c r="B428" s="20" t="s">
        <v>2335</v>
      </c>
      <c r="C428" s="21" t="s">
        <v>1651</v>
      </c>
      <c r="D428" s="21"/>
      <c r="E428" s="21" t="s">
        <v>229</v>
      </c>
      <c r="F428" s="23" t="s">
        <v>231</v>
      </c>
      <c r="G428" s="324"/>
      <c r="J428" s="426"/>
      <c r="K428" s="427"/>
      <c r="L428" s="489"/>
      <c r="M428" s="489"/>
      <c r="N428" s="489"/>
      <c r="O428" s="435"/>
      <c r="P428" s="427"/>
    </row>
    <row r="429" spans="1:16" ht="20.100000000000001" customHeight="1" x14ac:dyDescent="0.25">
      <c r="A429" s="19" t="s">
        <v>21</v>
      </c>
      <c r="B429" s="20" t="s">
        <v>2336</v>
      </c>
      <c r="C429" s="21" t="s">
        <v>1654</v>
      </c>
      <c r="D429" s="21"/>
      <c r="E429" s="21" t="s">
        <v>229</v>
      </c>
      <c r="F429" s="23" t="s">
        <v>231</v>
      </c>
      <c r="G429" s="324"/>
      <c r="J429" s="426"/>
      <c r="K429" s="427"/>
      <c r="L429" s="435"/>
      <c r="M429" s="427"/>
      <c r="N429" s="427"/>
      <c r="O429" s="427"/>
      <c r="P429" s="427"/>
    </row>
    <row r="430" spans="1:16" ht="20.100000000000001" customHeight="1" x14ac:dyDescent="0.25">
      <c r="A430" s="19" t="s">
        <v>743</v>
      </c>
      <c r="B430" s="20" t="s">
        <v>2386</v>
      </c>
      <c r="C430" s="21" t="s">
        <v>1744</v>
      </c>
      <c r="D430" s="21"/>
      <c r="E430" s="21" t="s">
        <v>229</v>
      </c>
      <c r="F430" s="23" t="s">
        <v>1745</v>
      </c>
      <c r="G430" s="324"/>
      <c r="J430" s="426"/>
      <c r="K430" s="427"/>
      <c r="L430" s="435"/>
      <c r="M430" s="427"/>
      <c r="N430" s="427"/>
      <c r="O430" s="427"/>
      <c r="P430" s="427"/>
    </row>
    <row r="431" spans="1:16" ht="20.100000000000001" customHeight="1" x14ac:dyDescent="0.25">
      <c r="A431" s="19" t="s">
        <v>7</v>
      </c>
      <c r="B431" s="20" t="s">
        <v>2338</v>
      </c>
      <c r="C431" s="21" t="s">
        <v>1656</v>
      </c>
      <c r="D431" s="21"/>
      <c r="E431" s="21" t="s">
        <v>229</v>
      </c>
      <c r="F431" s="23" t="s">
        <v>236</v>
      </c>
      <c r="G431" s="324"/>
      <c r="J431" s="426"/>
      <c r="K431" s="427"/>
      <c r="L431" s="435"/>
      <c r="M431" s="427"/>
      <c r="N431" s="427"/>
      <c r="O431" s="427"/>
      <c r="P431" s="427"/>
    </row>
    <row r="432" spans="1:16" ht="20.100000000000001" customHeight="1" x14ac:dyDescent="0.25">
      <c r="A432" s="19" t="s">
        <v>744</v>
      </c>
      <c r="B432" s="20" t="s">
        <v>3154</v>
      </c>
      <c r="C432" s="21" t="s">
        <v>3155</v>
      </c>
      <c r="D432" s="21"/>
      <c r="E432" s="21" t="s">
        <v>229</v>
      </c>
      <c r="F432" s="23" t="s">
        <v>231</v>
      </c>
      <c r="G432" s="324"/>
      <c r="J432" s="426"/>
      <c r="K432" s="427"/>
      <c r="L432" s="435"/>
      <c r="M432" s="427"/>
      <c r="N432" s="427"/>
      <c r="O432" s="427"/>
      <c r="P432" s="427"/>
    </row>
    <row r="433" spans="1:16" ht="20.100000000000001" customHeight="1" x14ac:dyDescent="0.25">
      <c r="A433" s="19" t="s">
        <v>19</v>
      </c>
      <c r="B433" s="20" t="s">
        <v>2339</v>
      </c>
      <c r="C433" s="21" t="s">
        <v>1657</v>
      </c>
      <c r="D433" s="21" t="s">
        <v>774</v>
      </c>
      <c r="E433" s="21" t="s">
        <v>229</v>
      </c>
      <c r="F433" s="23" t="s">
        <v>236</v>
      </c>
      <c r="G433" s="324"/>
      <c r="L433" s="416"/>
      <c r="M433" s="417"/>
      <c r="N433" s="417"/>
      <c r="O433" s="417"/>
      <c r="P433" s="417"/>
    </row>
    <row r="434" spans="1:16" ht="20.100000000000001" customHeight="1" x14ac:dyDescent="0.25">
      <c r="A434" s="19" t="s">
        <v>12</v>
      </c>
      <c r="B434" s="20" t="s">
        <v>2340</v>
      </c>
      <c r="C434" s="21" t="s">
        <v>1628</v>
      </c>
      <c r="D434" s="21" t="s">
        <v>774</v>
      </c>
      <c r="E434" s="21" t="s">
        <v>229</v>
      </c>
      <c r="F434" s="23" t="s">
        <v>231</v>
      </c>
      <c r="G434" s="324"/>
      <c r="L434" s="416"/>
      <c r="M434" s="417"/>
      <c r="N434" s="417"/>
      <c r="O434" s="417"/>
      <c r="P434" s="417"/>
    </row>
    <row r="435" spans="1:16" ht="20.100000000000001" customHeight="1" x14ac:dyDescent="0.25">
      <c r="A435" s="19" t="s">
        <v>745</v>
      </c>
      <c r="B435" s="20" t="s">
        <v>2341</v>
      </c>
      <c r="C435" s="21" t="s">
        <v>1658</v>
      </c>
      <c r="D435" s="21" t="s">
        <v>774</v>
      </c>
      <c r="E435" s="21" t="s">
        <v>229</v>
      </c>
      <c r="F435" s="23" t="s">
        <v>231</v>
      </c>
      <c r="G435" s="324"/>
      <c r="L435" s="416"/>
      <c r="M435" s="417"/>
      <c r="N435" s="417"/>
      <c r="O435" s="417"/>
      <c r="P435" s="417"/>
    </row>
    <row r="436" spans="1:16" ht="20.100000000000001" customHeight="1" x14ac:dyDescent="0.25">
      <c r="A436" s="19" t="s">
        <v>16</v>
      </c>
      <c r="B436" s="20" t="s">
        <v>2342</v>
      </c>
      <c r="C436" s="21" t="s">
        <v>678</v>
      </c>
      <c r="D436" s="21"/>
      <c r="E436" s="21" t="s">
        <v>230</v>
      </c>
      <c r="F436" s="23" t="s">
        <v>231</v>
      </c>
      <c r="G436" s="324"/>
      <c r="L436" s="416"/>
      <c r="M436" s="417"/>
      <c r="N436" s="417"/>
      <c r="O436" s="417"/>
      <c r="P436" s="417"/>
    </row>
    <row r="437" spans="1:16" ht="20.100000000000001" customHeight="1" x14ac:dyDescent="0.25">
      <c r="A437" s="19" t="s">
        <v>746</v>
      </c>
      <c r="B437" s="20" t="s">
        <v>2343</v>
      </c>
      <c r="C437" s="21" t="s">
        <v>1659</v>
      </c>
      <c r="D437" s="21" t="s">
        <v>774</v>
      </c>
      <c r="E437" s="21" t="s">
        <v>229</v>
      </c>
      <c r="F437" s="23" t="s">
        <v>231</v>
      </c>
      <c r="G437" s="324"/>
      <c r="L437" s="416"/>
      <c r="M437" s="417"/>
      <c r="N437" s="417"/>
      <c r="O437" s="417"/>
      <c r="P437" s="417"/>
    </row>
    <row r="438" spans="1:16" ht="20.100000000000001" customHeight="1" x14ac:dyDescent="0.25">
      <c r="A438" s="19" t="s">
        <v>4</v>
      </c>
      <c r="B438" s="20" t="s">
        <v>1749</v>
      </c>
      <c r="C438" s="21" t="s">
        <v>1750</v>
      </c>
      <c r="D438" s="21" t="s">
        <v>774</v>
      </c>
      <c r="E438" s="21" t="s">
        <v>230</v>
      </c>
      <c r="F438" s="23" t="s">
        <v>231</v>
      </c>
      <c r="G438" s="324"/>
      <c r="L438" s="416"/>
      <c r="M438" s="417"/>
      <c r="N438" s="417"/>
      <c r="O438" s="417"/>
      <c r="P438" s="417"/>
    </row>
    <row r="439" spans="1:16" ht="20.100000000000001" customHeight="1" x14ac:dyDescent="0.25">
      <c r="A439" s="19" t="s">
        <v>15</v>
      </c>
      <c r="B439" s="20" t="s">
        <v>2344</v>
      </c>
      <c r="C439" s="21" t="s">
        <v>1660</v>
      </c>
      <c r="D439" s="21"/>
      <c r="E439" s="21" t="s">
        <v>229</v>
      </c>
      <c r="F439" s="23" t="s">
        <v>236</v>
      </c>
      <c r="G439" s="324"/>
      <c r="L439" s="416"/>
      <c r="M439" s="417"/>
      <c r="N439" s="417"/>
      <c r="O439" s="417"/>
      <c r="P439" s="417"/>
    </row>
    <row r="440" spans="1:16" ht="20.100000000000001" customHeight="1" x14ac:dyDescent="0.25">
      <c r="A440" s="19" t="s">
        <v>20</v>
      </c>
      <c r="B440" s="20" t="s">
        <v>2387</v>
      </c>
      <c r="C440" s="21" t="s">
        <v>1751</v>
      </c>
      <c r="D440" s="21" t="s">
        <v>774</v>
      </c>
      <c r="E440" s="21" t="s">
        <v>229</v>
      </c>
      <c r="F440" s="23" t="s">
        <v>231</v>
      </c>
      <c r="G440" s="324"/>
      <c r="H440" s="17">
        <f t="shared" ref="H440:H441" si="18">YEAR(C451)</f>
        <v>2008</v>
      </c>
      <c r="I440" s="17">
        <f t="shared" ref="I440:I441" ca="1" si="19">YEAR(TODAY())-YEAR(C451)</f>
        <v>12</v>
      </c>
      <c r="L440" s="418"/>
      <c r="M440" s="416"/>
      <c r="N440" s="417"/>
      <c r="O440" s="417"/>
      <c r="P440" s="417"/>
    </row>
    <row r="441" spans="1:16" ht="20.100000000000001" customHeight="1" x14ac:dyDescent="0.25">
      <c r="A441" s="19" t="s">
        <v>5</v>
      </c>
      <c r="B441" s="20" t="s">
        <v>1752</v>
      </c>
      <c r="C441" s="21" t="s">
        <v>1753</v>
      </c>
      <c r="D441" s="21" t="s">
        <v>774</v>
      </c>
      <c r="E441" s="21" t="s">
        <v>229</v>
      </c>
      <c r="F441" s="23" t="s">
        <v>231</v>
      </c>
      <c r="G441" s="324"/>
      <c r="H441" s="17">
        <f t="shared" si="18"/>
        <v>2007</v>
      </c>
      <c r="I441" s="17">
        <f t="shared" ca="1" si="19"/>
        <v>13</v>
      </c>
      <c r="L441" s="418"/>
      <c r="M441" s="416"/>
      <c r="N441" s="417"/>
      <c r="O441" s="417"/>
      <c r="P441" s="417"/>
    </row>
    <row r="442" spans="1:16" ht="20.100000000000001" customHeight="1" x14ac:dyDescent="0.25">
      <c r="A442" s="19" t="s">
        <v>747</v>
      </c>
      <c r="B442" s="20" t="s">
        <v>2345</v>
      </c>
      <c r="C442" s="21" t="s">
        <v>1661</v>
      </c>
      <c r="D442" s="21" t="s">
        <v>774</v>
      </c>
      <c r="E442" s="21" t="s">
        <v>229</v>
      </c>
      <c r="F442" s="23" t="s">
        <v>231</v>
      </c>
      <c r="G442" s="324"/>
      <c r="L442" s="418"/>
      <c r="M442" s="416"/>
      <c r="N442" s="417"/>
      <c r="O442" s="417"/>
      <c r="P442" s="417"/>
    </row>
    <row r="443" spans="1:16" ht="20.100000000000001" customHeight="1" x14ac:dyDescent="0.25">
      <c r="A443" s="19" t="s">
        <v>748</v>
      </c>
      <c r="B443" s="20" t="s">
        <v>2346</v>
      </c>
      <c r="C443" s="21" t="s">
        <v>1662</v>
      </c>
      <c r="D443" s="21"/>
      <c r="E443" s="21" t="s">
        <v>229</v>
      </c>
      <c r="F443" s="23" t="s">
        <v>231</v>
      </c>
      <c r="G443" s="324"/>
      <c r="L443" s="418"/>
      <c r="M443" s="416"/>
      <c r="N443" s="417"/>
      <c r="O443" s="417"/>
      <c r="P443" s="417"/>
    </row>
    <row r="444" spans="1:16" ht="20.100000000000001" customHeight="1" x14ac:dyDescent="0.25">
      <c r="A444" s="19" t="s">
        <v>9</v>
      </c>
      <c r="B444" s="20" t="s">
        <v>2347</v>
      </c>
      <c r="C444" s="21" t="s">
        <v>1663</v>
      </c>
      <c r="D444" s="21"/>
      <c r="E444" s="21" t="s">
        <v>229</v>
      </c>
      <c r="F444" s="23" t="s">
        <v>231</v>
      </c>
      <c r="G444" s="324"/>
      <c r="L444" s="418"/>
      <c r="M444" s="416"/>
      <c r="N444" s="417"/>
      <c r="O444" s="417"/>
      <c r="P444" s="417"/>
    </row>
    <row r="445" spans="1:16" ht="20.100000000000001" customHeight="1" x14ac:dyDescent="0.25">
      <c r="A445" s="19" t="s">
        <v>10</v>
      </c>
      <c r="B445" s="20" t="s">
        <v>145</v>
      </c>
      <c r="C445" s="21" t="s">
        <v>1022</v>
      </c>
      <c r="D445" s="21"/>
      <c r="E445" s="21" t="s">
        <v>229</v>
      </c>
      <c r="F445" s="23" t="s">
        <v>231</v>
      </c>
      <c r="G445" s="324"/>
      <c r="L445" s="418"/>
      <c r="M445" s="416"/>
      <c r="N445" s="417"/>
      <c r="O445" s="417"/>
      <c r="P445" s="417"/>
    </row>
    <row r="446" spans="1:16" ht="20.100000000000001" customHeight="1" x14ac:dyDescent="0.25">
      <c r="A446" s="27" t="s">
        <v>749</v>
      </c>
      <c r="B446" s="168" t="s">
        <v>921</v>
      </c>
      <c r="C446" s="169" t="s">
        <v>1664</v>
      </c>
      <c r="D446" s="169" t="s">
        <v>774</v>
      </c>
      <c r="E446" s="169" t="s">
        <v>229</v>
      </c>
      <c r="F446" s="455" t="s">
        <v>1655</v>
      </c>
      <c r="G446" s="456"/>
      <c r="L446" s="418"/>
      <c r="M446" s="416"/>
      <c r="N446" s="417"/>
      <c r="O446" s="417"/>
      <c r="P446" s="417"/>
    </row>
    <row r="447" spans="1:16" ht="20.100000000000001" customHeight="1" x14ac:dyDescent="0.25">
      <c r="A447" s="8" t="s">
        <v>766</v>
      </c>
      <c r="B447" s="8" t="s">
        <v>29</v>
      </c>
      <c r="C447" s="8" t="s">
        <v>30</v>
      </c>
      <c r="D447" s="8" t="s">
        <v>207</v>
      </c>
      <c r="E447" s="8" t="s">
        <v>769</v>
      </c>
      <c r="F447" s="8" t="s">
        <v>773</v>
      </c>
      <c r="G447" s="8" t="s">
        <v>31</v>
      </c>
      <c r="L447" s="418"/>
      <c r="M447" s="416"/>
      <c r="N447" s="417"/>
      <c r="O447" s="417"/>
      <c r="P447" s="417"/>
    </row>
    <row r="448" spans="1:16" ht="20.100000000000001" customHeight="1" x14ac:dyDescent="0.25">
      <c r="A448" s="19" t="s">
        <v>8</v>
      </c>
      <c r="B448" s="20" t="s">
        <v>2349</v>
      </c>
      <c r="C448" s="21" t="s">
        <v>1666</v>
      </c>
      <c r="D448" s="21"/>
      <c r="E448" s="21" t="s">
        <v>229</v>
      </c>
      <c r="F448" s="23" t="s">
        <v>231</v>
      </c>
      <c r="G448" s="324"/>
      <c r="H448" s="17">
        <f t="shared" ref="H448" si="20">YEAR(C459)</f>
        <v>2008</v>
      </c>
      <c r="I448" s="17">
        <f t="shared" ref="I448" ca="1" si="21">YEAR(TODAY())-YEAR(C459)</f>
        <v>12</v>
      </c>
      <c r="L448" s="495"/>
      <c r="M448" s="495"/>
      <c r="N448" s="495"/>
      <c r="O448" s="416"/>
      <c r="P448" s="417"/>
    </row>
    <row r="449" spans="1:16" ht="20.100000000000001" customHeight="1" x14ac:dyDescent="0.25">
      <c r="A449" s="19" t="s">
        <v>18</v>
      </c>
      <c r="B449" s="20" t="s">
        <v>395</v>
      </c>
      <c r="C449" s="21" t="s">
        <v>1667</v>
      </c>
      <c r="D449" s="21" t="s">
        <v>774</v>
      </c>
      <c r="E449" s="21" t="s">
        <v>229</v>
      </c>
      <c r="F449" s="23" t="s">
        <v>231</v>
      </c>
      <c r="G449" s="324"/>
      <c r="L449" s="419"/>
      <c r="M449" s="419"/>
      <c r="N449" s="419"/>
      <c r="O449" s="416"/>
      <c r="P449" s="417"/>
    </row>
    <row r="450" spans="1:16" ht="20.100000000000001" customHeight="1" x14ac:dyDescent="0.25">
      <c r="A450" s="19" t="s">
        <v>6</v>
      </c>
      <c r="B450" s="20" t="s">
        <v>679</v>
      </c>
      <c r="C450" s="21" t="s">
        <v>1664</v>
      </c>
      <c r="D450" s="21" t="s">
        <v>774</v>
      </c>
      <c r="E450" s="21" t="s">
        <v>229</v>
      </c>
      <c r="F450" s="23" t="s">
        <v>231</v>
      </c>
      <c r="G450" s="324"/>
      <c r="J450" s="30"/>
      <c r="K450" s="167"/>
    </row>
    <row r="451" spans="1:16" ht="20.100000000000001" customHeight="1" x14ac:dyDescent="0.25">
      <c r="A451" s="19" t="s">
        <v>13</v>
      </c>
      <c r="B451" s="20" t="s">
        <v>2350</v>
      </c>
      <c r="C451" s="21" t="s">
        <v>1668</v>
      </c>
      <c r="D451" s="21"/>
      <c r="E451" s="21" t="s">
        <v>230</v>
      </c>
      <c r="F451" s="23" t="s">
        <v>231</v>
      </c>
      <c r="G451" s="324"/>
      <c r="H451" s="33"/>
      <c r="J451" s="30"/>
    </row>
    <row r="452" spans="1:16" ht="20.100000000000001" customHeight="1" x14ac:dyDescent="0.25">
      <c r="A452" s="19" t="s">
        <v>14</v>
      </c>
      <c r="B452" s="20" t="s">
        <v>1579</v>
      </c>
      <c r="C452" s="21" t="s">
        <v>1316</v>
      </c>
      <c r="D452" s="21"/>
      <c r="E452" s="21" t="s">
        <v>229</v>
      </c>
      <c r="F452" s="23" t="s">
        <v>231</v>
      </c>
      <c r="G452" s="324"/>
    </row>
    <row r="453" spans="1:16" s="2" customFormat="1" ht="20.100000000000001" customHeight="1" x14ac:dyDescent="0.25">
      <c r="A453" s="19" t="s">
        <v>376</v>
      </c>
      <c r="B453" s="20" t="s">
        <v>2351</v>
      </c>
      <c r="C453" s="21" t="s">
        <v>1669</v>
      </c>
      <c r="D453" s="21" t="s">
        <v>774</v>
      </c>
      <c r="E453" s="21" t="s">
        <v>229</v>
      </c>
      <c r="F453" s="23" t="s">
        <v>231</v>
      </c>
      <c r="G453" s="324"/>
      <c r="H453" s="3"/>
      <c r="I453" s="3"/>
      <c r="J453" s="3"/>
    </row>
    <row r="454" spans="1:16" s="2" customFormat="1" ht="20.100000000000001" customHeight="1" x14ac:dyDescent="0.25">
      <c r="A454" s="19" t="s">
        <v>698</v>
      </c>
      <c r="B454" s="20" t="s">
        <v>2353</v>
      </c>
      <c r="C454" s="21" t="s">
        <v>1660</v>
      </c>
      <c r="D454" s="21"/>
      <c r="E454" s="21" t="s">
        <v>230</v>
      </c>
      <c r="F454" s="23" t="s">
        <v>233</v>
      </c>
      <c r="G454" s="324"/>
      <c r="H454" s="3"/>
      <c r="I454" s="3"/>
      <c r="J454" s="3"/>
    </row>
    <row r="455" spans="1:16" s="2" customFormat="1" ht="19.5" customHeight="1" x14ac:dyDescent="0.3">
      <c r="A455" s="19" t="s">
        <v>699</v>
      </c>
      <c r="B455" s="20" t="s">
        <v>2392</v>
      </c>
      <c r="C455" s="21" t="s">
        <v>1764</v>
      </c>
      <c r="D455" s="21"/>
      <c r="E455" s="21" t="s">
        <v>229</v>
      </c>
      <c r="F455" s="23" t="s">
        <v>235</v>
      </c>
      <c r="G455" s="324"/>
      <c r="H455" s="5"/>
      <c r="I455" s="5"/>
      <c r="J455" s="5"/>
    </row>
    <row r="456" spans="1:16" s="2" customFormat="1" ht="23.25" customHeight="1" x14ac:dyDescent="0.3">
      <c r="A456" s="19" t="s">
        <v>700</v>
      </c>
      <c r="B456" s="20" t="s">
        <v>1765</v>
      </c>
      <c r="C456" s="21" t="s">
        <v>1726</v>
      </c>
      <c r="D456" s="21"/>
      <c r="E456" s="21" t="s">
        <v>229</v>
      </c>
      <c r="F456" s="23" t="s">
        <v>1766</v>
      </c>
      <c r="G456" s="324"/>
      <c r="H456" s="5"/>
      <c r="I456" s="5"/>
      <c r="J456" s="5"/>
    </row>
    <row r="457" spans="1:16" s="2" customFormat="1" ht="20.100000000000001" customHeight="1" x14ac:dyDescent="0.25">
      <c r="A457" s="19" t="s">
        <v>701</v>
      </c>
      <c r="B457" s="20" t="s">
        <v>2058</v>
      </c>
      <c r="C457" s="21" t="s">
        <v>1696</v>
      </c>
      <c r="D457" s="21" t="s">
        <v>774</v>
      </c>
      <c r="E457" s="21" t="s">
        <v>229</v>
      </c>
      <c r="F457" s="23" t="s">
        <v>1767</v>
      </c>
      <c r="G457" s="324"/>
      <c r="H457" s="7"/>
      <c r="I457" s="7"/>
      <c r="J457" s="7"/>
    </row>
    <row r="458" spans="1:16" s="2" customFormat="1" ht="20.100000000000001" customHeight="1" x14ac:dyDescent="0.25">
      <c r="A458" s="19" t="s">
        <v>702</v>
      </c>
      <c r="B458" s="20" t="s">
        <v>2354</v>
      </c>
      <c r="C458" s="21" t="s">
        <v>1670</v>
      </c>
      <c r="D458" s="21" t="s">
        <v>774</v>
      </c>
      <c r="E458" s="21" t="s">
        <v>229</v>
      </c>
      <c r="F458" s="23" t="s">
        <v>231</v>
      </c>
      <c r="G458" s="324"/>
      <c r="H458" s="7"/>
      <c r="I458" s="7"/>
      <c r="J458" s="7"/>
    </row>
    <row r="459" spans="1:16" s="2" customFormat="1" ht="20.100000000000001" customHeight="1" x14ac:dyDescent="0.25">
      <c r="A459" s="19" t="s">
        <v>703</v>
      </c>
      <c r="B459" s="20" t="s">
        <v>2355</v>
      </c>
      <c r="C459" s="21" t="s">
        <v>1671</v>
      </c>
      <c r="D459" s="21"/>
      <c r="E459" s="21" t="s">
        <v>229</v>
      </c>
      <c r="F459" s="23" t="s">
        <v>236</v>
      </c>
      <c r="G459" s="324"/>
      <c r="H459" s="7"/>
      <c r="I459" s="7"/>
      <c r="J459" s="7"/>
    </row>
    <row r="460" spans="1:16" s="2" customFormat="1" ht="20.100000000000001" customHeight="1" x14ac:dyDescent="0.25">
      <c r="A460" s="19" t="s">
        <v>704</v>
      </c>
      <c r="B460" s="414" t="s">
        <v>2356</v>
      </c>
      <c r="C460" s="415" t="s">
        <v>1672</v>
      </c>
      <c r="D460" s="415"/>
      <c r="E460" s="21" t="s">
        <v>229</v>
      </c>
      <c r="F460" s="23" t="s">
        <v>231</v>
      </c>
      <c r="G460" s="324"/>
      <c r="H460" s="7"/>
      <c r="I460" s="7"/>
      <c r="J460" s="7"/>
    </row>
    <row r="461" spans="1:16" ht="15.95" customHeight="1" x14ac:dyDescent="0.25">
      <c r="A461" s="27" t="s">
        <v>705</v>
      </c>
      <c r="B461" s="168" t="s">
        <v>1768</v>
      </c>
      <c r="C461" s="169" t="s">
        <v>1769</v>
      </c>
      <c r="D461" s="169" t="s">
        <v>774</v>
      </c>
      <c r="E461" s="169" t="s">
        <v>229</v>
      </c>
      <c r="F461" s="455" t="s">
        <v>231</v>
      </c>
      <c r="G461" s="456"/>
      <c r="J461" s="426"/>
      <c r="K461" s="424"/>
      <c r="L461" s="427"/>
      <c r="M461" s="427"/>
      <c r="N461" s="427"/>
      <c r="O461" s="427"/>
      <c r="P461" s="427"/>
    </row>
    <row r="462" spans="1:16" ht="15.95" customHeight="1" x14ac:dyDescent="0.25">
      <c r="A462" s="28"/>
      <c r="B462" s="29"/>
      <c r="C462" s="1"/>
      <c r="D462" s="494" t="s">
        <v>452</v>
      </c>
      <c r="E462" s="494"/>
      <c r="F462" s="494"/>
      <c r="G462" s="494"/>
      <c r="J462" s="426"/>
      <c r="K462" s="424"/>
      <c r="L462" s="427"/>
      <c r="M462" s="427"/>
      <c r="N462" s="427"/>
      <c r="O462" s="427"/>
      <c r="P462" s="427"/>
    </row>
    <row r="463" spans="1:16" ht="15.95" customHeight="1" x14ac:dyDescent="0.25">
      <c r="A463" s="143"/>
      <c r="B463" s="31"/>
      <c r="C463" s="32"/>
      <c r="D463" s="32"/>
      <c r="E463" s="1"/>
      <c r="F463" s="31"/>
      <c r="G463" s="31"/>
      <c r="J463" s="426"/>
      <c r="K463" s="424"/>
      <c r="L463" s="427"/>
      <c r="M463" s="427"/>
      <c r="N463" s="427"/>
      <c r="O463" s="427"/>
      <c r="P463" s="427"/>
    </row>
    <row r="464" spans="1:16" ht="15.95" customHeight="1" x14ac:dyDescent="0.25">
      <c r="A464" s="143"/>
      <c r="B464" s="31"/>
      <c r="C464" s="32"/>
      <c r="D464" s="32"/>
      <c r="E464" s="1"/>
      <c r="F464" s="31"/>
      <c r="G464" s="31"/>
      <c r="J464" s="426"/>
      <c r="K464" s="424"/>
      <c r="L464" s="427"/>
      <c r="M464" s="427"/>
      <c r="N464" s="427"/>
      <c r="O464" s="427"/>
      <c r="P464" s="427"/>
    </row>
    <row r="465" spans="1:16" ht="15.95" customHeight="1" x14ac:dyDescent="0.25">
      <c r="A465" s="143"/>
      <c r="B465" s="31"/>
      <c r="C465" s="32"/>
      <c r="D465" s="32"/>
      <c r="E465" s="1"/>
      <c r="F465" s="31"/>
      <c r="G465" s="31"/>
      <c r="J465" s="426"/>
      <c r="K465" s="424"/>
      <c r="L465" s="427"/>
      <c r="M465" s="427"/>
      <c r="N465" s="427"/>
      <c r="O465" s="427"/>
      <c r="P465" s="427"/>
    </row>
    <row r="466" spans="1:16" ht="15.95" customHeight="1" x14ac:dyDescent="0.25">
      <c r="A466" s="143"/>
      <c r="B466" s="31"/>
      <c r="C466" s="32"/>
      <c r="D466" s="32"/>
      <c r="E466" s="1"/>
      <c r="F466" s="31"/>
      <c r="G466" s="31"/>
      <c r="J466" s="426"/>
      <c r="K466" s="424"/>
      <c r="L466" s="427"/>
      <c r="M466" s="427"/>
      <c r="N466" s="427"/>
      <c r="O466" s="427"/>
      <c r="P466" s="427"/>
    </row>
    <row r="467" spans="1:16" ht="15.95" customHeight="1" x14ac:dyDescent="0.3">
      <c r="A467" s="143"/>
      <c r="B467" s="31"/>
      <c r="C467" s="32"/>
      <c r="D467" s="488" t="s">
        <v>3247</v>
      </c>
      <c r="E467" s="488"/>
      <c r="F467" s="488"/>
      <c r="G467" s="488"/>
      <c r="J467" s="426"/>
      <c r="K467" s="424"/>
      <c r="L467" s="427"/>
      <c r="M467" s="427"/>
      <c r="N467" s="427"/>
      <c r="O467" s="427"/>
      <c r="P467" s="427"/>
    </row>
    <row r="468" spans="1:16" ht="15.95" customHeight="1" x14ac:dyDescent="0.25">
      <c r="J468" s="426"/>
      <c r="K468" s="424"/>
      <c r="L468" s="427"/>
      <c r="M468" s="427"/>
      <c r="N468" s="427"/>
      <c r="O468" s="427"/>
      <c r="P468" s="427"/>
    </row>
    <row r="469" spans="1:16" ht="15.95" customHeight="1" x14ac:dyDescent="0.25">
      <c r="J469" s="426"/>
      <c r="K469" s="424"/>
      <c r="L469" s="427"/>
      <c r="M469" s="427"/>
      <c r="N469" s="427"/>
      <c r="O469" s="427"/>
      <c r="P469" s="427"/>
    </row>
    <row r="470" spans="1:16" ht="15.95" customHeight="1" x14ac:dyDescent="0.25">
      <c r="J470" s="426"/>
      <c r="K470" s="424"/>
      <c r="L470" s="427"/>
      <c r="M470" s="427"/>
      <c r="N470" s="427"/>
      <c r="O470" s="427"/>
      <c r="P470" s="427"/>
    </row>
    <row r="471" spans="1:16" ht="15.95" customHeight="1" x14ac:dyDescent="0.25">
      <c r="J471" s="426"/>
      <c r="K471" s="424"/>
      <c r="L471" s="427"/>
      <c r="M471" s="427"/>
      <c r="N471" s="427"/>
      <c r="O471" s="427"/>
      <c r="P471" s="427"/>
    </row>
    <row r="472" spans="1:16" ht="15.95" customHeight="1" x14ac:dyDescent="0.25">
      <c r="J472" s="426"/>
      <c r="K472" s="424"/>
      <c r="L472" s="427"/>
      <c r="M472" s="427"/>
      <c r="N472" s="427"/>
      <c r="O472" s="427"/>
      <c r="P472" s="427"/>
    </row>
    <row r="473" spans="1:16" ht="15.95" customHeight="1" x14ac:dyDescent="0.25">
      <c r="J473" s="426"/>
      <c r="K473" s="424"/>
      <c r="L473" s="427"/>
      <c r="M473" s="427"/>
      <c r="N473" s="427"/>
      <c r="O473" s="427"/>
      <c r="P473" s="427"/>
    </row>
    <row r="474" spans="1:16" ht="15.95" customHeight="1" x14ac:dyDescent="0.25">
      <c r="J474" s="426"/>
      <c r="K474" s="424"/>
      <c r="L474" s="427"/>
      <c r="M474" s="427"/>
      <c r="N474" s="427"/>
      <c r="O474" s="427"/>
      <c r="P474" s="427"/>
    </row>
    <row r="475" spans="1:16" ht="15.95" customHeight="1" x14ac:dyDescent="0.25">
      <c r="J475" s="426"/>
      <c r="K475" s="424"/>
      <c r="L475" s="427"/>
      <c r="M475" s="427"/>
      <c r="N475" s="427"/>
      <c r="O475" s="427"/>
      <c r="P475" s="427"/>
    </row>
    <row r="476" spans="1:16" ht="15.95" customHeight="1" x14ac:dyDescent="0.25">
      <c r="J476" s="426"/>
      <c r="K476" s="424"/>
      <c r="L476" s="427"/>
      <c r="M476" s="427"/>
      <c r="N476" s="427"/>
      <c r="O476" s="427"/>
      <c r="P476" s="427"/>
    </row>
    <row r="477" spans="1:16" ht="15.95" customHeight="1" x14ac:dyDescent="0.25">
      <c r="J477" s="426"/>
      <c r="K477" s="424"/>
      <c r="L477" s="427"/>
      <c r="M477" s="427"/>
      <c r="N477" s="427"/>
      <c r="O477" s="427"/>
      <c r="P477" s="427"/>
    </row>
    <row r="478" spans="1:16" ht="15.95" customHeight="1" x14ac:dyDescent="0.25">
      <c r="J478" s="426"/>
      <c r="K478" s="424"/>
      <c r="L478" s="427"/>
      <c r="M478" s="427"/>
      <c r="N478" s="427"/>
      <c r="O478" s="427"/>
      <c r="P478" s="427"/>
    </row>
    <row r="479" spans="1:16" ht="15.95" customHeight="1" x14ac:dyDescent="0.25">
      <c r="J479" s="426"/>
      <c r="K479" s="424"/>
      <c r="L479" s="427"/>
      <c r="M479" s="427"/>
      <c r="N479" s="427"/>
      <c r="O479" s="427"/>
      <c r="P479" s="427"/>
    </row>
    <row r="480" spans="1:16" ht="15.95" customHeight="1" x14ac:dyDescent="0.25">
      <c r="J480" s="426"/>
      <c r="K480" s="424"/>
      <c r="L480" s="427"/>
      <c r="M480" s="427"/>
      <c r="N480" s="427"/>
      <c r="O480" s="427"/>
      <c r="P480" s="427"/>
    </row>
    <row r="481" spans="1:16" ht="15.95" customHeight="1" x14ac:dyDescent="0.25">
      <c r="J481" s="426"/>
      <c r="K481" s="424"/>
      <c r="L481" s="427"/>
      <c r="M481" s="427"/>
      <c r="N481" s="427"/>
      <c r="O481" s="427"/>
      <c r="P481" s="427"/>
    </row>
    <row r="482" spans="1:16" ht="15.95" customHeight="1" x14ac:dyDescent="0.25">
      <c r="J482" s="426"/>
      <c r="K482" s="424"/>
      <c r="L482" s="427"/>
      <c r="M482" s="427"/>
      <c r="N482" s="427"/>
      <c r="O482" s="427"/>
      <c r="P482" s="427"/>
    </row>
    <row r="483" spans="1:16" ht="15.95" customHeight="1" x14ac:dyDescent="0.25">
      <c r="J483" s="426"/>
      <c r="K483" s="424"/>
      <c r="L483" s="427"/>
      <c r="M483" s="427"/>
      <c r="N483" s="427"/>
      <c r="O483" s="427"/>
      <c r="P483" s="427"/>
    </row>
    <row r="484" spans="1:16" ht="15.95" customHeight="1" x14ac:dyDescent="0.25">
      <c r="J484" s="426"/>
      <c r="K484" s="424"/>
      <c r="L484" s="427"/>
      <c r="M484" s="427"/>
      <c r="N484" s="427"/>
      <c r="O484" s="427"/>
      <c r="P484" s="427"/>
    </row>
    <row r="485" spans="1:16" ht="15.95" customHeight="1" x14ac:dyDescent="0.25">
      <c r="J485" s="426"/>
      <c r="K485" s="424"/>
      <c r="L485" s="427"/>
      <c r="M485" s="427"/>
      <c r="N485" s="427"/>
      <c r="O485" s="427"/>
      <c r="P485" s="427"/>
    </row>
    <row r="486" spans="1:16" ht="15.95" customHeight="1" x14ac:dyDescent="0.25">
      <c r="J486" s="426"/>
      <c r="K486" s="424"/>
      <c r="L486" s="427"/>
      <c r="M486" s="427"/>
      <c r="N486" s="427"/>
      <c r="O486" s="427"/>
      <c r="P486" s="427"/>
    </row>
    <row r="487" spans="1:16" ht="15.95" customHeight="1" x14ac:dyDescent="0.25">
      <c r="J487" s="426"/>
      <c r="K487" s="424"/>
      <c r="L487" s="427"/>
      <c r="M487" s="427"/>
      <c r="N487" s="427"/>
      <c r="O487" s="427"/>
      <c r="P487" s="427"/>
    </row>
    <row r="488" spans="1:16" ht="15.95" customHeight="1" x14ac:dyDescent="0.25">
      <c r="J488" s="426"/>
      <c r="K488" s="424"/>
      <c r="L488" s="427"/>
      <c r="M488" s="427"/>
      <c r="N488" s="427"/>
      <c r="O488" s="427"/>
      <c r="P488" s="427"/>
    </row>
    <row r="489" spans="1:16" ht="15.95" customHeight="1" x14ac:dyDescent="0.25">
      <c r="J489" s="426"/>
      <c r="K489" s="424"/>
      <c r="L489" s="427"/>
      <c r="M489" s="427"/>
      <c r="N489" s="427"/>
      <c r="O489" s="427"/>
      <c r="P489" s="427"/>
    </row>
    <row r="490" spans="1:16" ht="20.100000000000001" customHeight="1" x14ac:dyDescent="0.25">
      <c r="H490" s="17">
        <f>YEAR(C498)</f>
        <v>2008</v>
      </c>
      <c r="I490" s="17">
        <f ca="1">YEAR(TODAY())-YEAR(C498)</f>
        <v>12</v>
      </c>
      <c r="J490" s="426"/>
      <c r="K490" s="424"/>
      <c r="L490" s="427"/>
      <c r="M490" s="427"/>
      <c r="N490" s="427"/>
      <c r="O490" s="427"/>
      <c r="P490" s="427"/>
    </row>
    <row r="491" spans="1:16" ht="20.100000000000001" customHeight="1" x14ac:dyDescent="0.25">
      <c r="A491" s="490" t="s">
        <v>239</v>
      </c>
      <c r="B491" s="490"/>
      <c r="C491" s="491" t="s">
        <v>25</v>
      </c>
      <c r="D491" s="491"/>
      <c r="E491" s="491"/>
      <c r="F491" s="491"/>
      <c r="G491" s="491"/>
      <c r="H491" s="17">
        <f t="shared" ref="H491:H505" si="22">YEAR(C503)</f>
        <v>2008</v>
      </c>
      <c r="I491" s="17">
        <f t="shared" ref="I491:I505" ca="1" si="23">YEAR(TODAY())-YEAR(C503)</f>
        <v>12</v>
      </c>
      <c r="J491" s="426"/>
      <c r="K491" s="427"/>
      <c r="L491" s="427"/>
      <c r="M491" s="427"/>
      <c r="N491" s="427"/>
      <c r="O491" s="427"/>
      <c r="P491" s="427"/>
    </row>
    <row r="492" spans="1:16" ht="20.100000000000001" customHeight="1" x14ac:dyDescent="0.25">
      <c r="A492" s="491" t="s">
        <v>26</v>
      </c>
      <c r="B492" s="491"/>
      <c r="C492" s="491" t="s">
        <v>27</v>
      </c>
      <c r="D492" s="491"/>
      <c r="E492" s="491"/>
      <c r="F492" s="491"/>
      <c r="G492" s="491"/>
      <c r="H492" s="17">
        <f t="shared" si="22"/>
        <v>2008</v>
      </c>
      <c r="I492" s="17">
        <f t="shared" ca="1" si="23"/>
        <v>12</v>
      </c>
      <c r="J492" s="426"/>
      <c r="K492" s="428"/>
      <c r="L492" s="427"/>
      <c r="M492" s="427"/>
      <c r="N492" s="427"/>
      <c r="O492" s="427"/>
      <c r="P492" s="427"/>
    </row>
    <row r="493" spans="1:16" ht="34.5" customHeight="1" x14ac:dyDescent="0.3">
      <c r="A493" s="492" t="s">
        <v>3248</v>
      </c>
      <c r="B493" s="492"/>
      <c r="C493" s="492"/>
      <c r="D493" s="492"/>
      <c r="E493" s="492"/>
      <c r="F493" s="492"/>
      <c r="G493" s="4"/>
      <c r="H493" s="17">
        <f t="shared" si="22"/>
        <v>2008</v>
      </c>
      <c r="I493" s="17">
        <f t="shared" ca="1" si="23"/>
        <v>12</v>
      </c>
      <c r="J493" s="426"/>
      <c r="K493" s="428"/>
      <c r="L493" s="427"/>
      <c r="M493" s="427"/>
      <c r="N493" s="427"/>
      <c r="O493" s="427"/>
      <c r="P493" s="427"/>
    </row>
    <row r="494" spans="1:16" ht="20.100000000000001" customHeight="1" x14ac:dyDescent="0.25">
      <c r="A494" s="493" t="s">
        <v>3200</v>
      </c>
      <c r="B494" s="493"/>
      <c r="C494" s="493"/>
      <c r="D494" s="493"/>
      <c r="E494" s="493"/>
      <c r="F494" s="493"/>
      <c r="G494" s="454"/>
      <c r="H494" s="17">
        <f t="shared" si="22"/>
        <v>2008</v>
      </c>
      <c r="I494" s="17">
        <f t="shared" ca="1" si="23"/>
        <v>12</v>
      </c>
      <c r="J494" s="426"/>
      <c r="K494" s="429"/>
      <c r="L494" s="427"/>
      <c r="M494" s="427"/>
      <c r="N494" s="427"/>
      <c r="O494" s="427"/>
      <c r="P494" s="427"/>
    </row>
    <row r="495" spans="1:16" ht="20.100000000000001" customHeight="1" x14ac:dyDescent="0.25">
      <c r="A495" s="443"/>
      <c r="B495" s="443"/>
      <c r="C495" s="443"/>
      <c r="D495" s="443"/>
      <c r="E495" s="443"/>
      <c r="F495" s="443"/>
      <c r="G495" s="6"/>
      <c r="H495" s="17">
        <f t="shared" si="22"/>
        <v>2008</v>
      </c>
      <c r="I495" s="17">
        <f t="shared" ca="1" si="23"/>
        <v>12</v>
      </c>
      <c r="J495" s="426"/>
      <c r="K495" s="427"/>
      <c r="L495" s="427"/>
      <c r="M495" s="427"/>
      <c r="N495" s="427"/>
      <c r="O495" s="427"/>
      <c r="P495" s="427"/>
    </row>
    <row r="496" spans="1:16" ht="20.100000000000001" customHeight="1" x14ac:dyDescent="0.25">
      <c r="A496" s="8" t="s">
        <v>766</v>
      </c>
      <c r="B496" s="8" t="s">
        <v>29</v>
      </c>
      <c r="C496" s="8" t="s">
        <v>30</v>
      </c>
      <c r="D496" s="8" t="s">
        <v>207</v>
      </c>
      <c r="E496" s="8" t="s">
        <v>769</v>
      </c>
      <c r="F496" s="8" t="s">
        <v>773</v>
      </c>
      <c r="G496" s="8" t="s">
        <v>31</v>
      </c>
      <c r="H496" s="17">
        <f t="shared" si="22"/>
        <v>2007</v>
      </c>
      <c r="I496" s="17">
        <f t="shared" ca="1" si="23"/>
        <v>13</v>
      </c>
      <c r="J496" s="426"/>
      <c r="K496" s="427"/>
      <c r="L496" s="427"/>
      <c r="M496" s="427"/>
      <c r="N496" s="427"/>
      <c r="O496" s="427"/>
      <c r="P496" s="427"/>
    </row>
    <row r="497" spans="1:16" ht="20.100000000000001" customHeight="1" x14ac:dyDescent="0.25">
      <c r="A497" s="13" t="s">
        <v>710</v>
      </c>
      <c r="B497" s="14" t="s">
        <v>1673</v>
      </c>
      <c r="C497" s="15" t="s">
        <v>1674</v>
      </c>
      <c r="D497" s="15"/>
      <c r="E497" s="15" t="s">
        <v>229</v>
      </c>
      <c r="F497" s="16" t="s">
        <v>231</v>
      </c>
      <c r="G497" s="323"/>
      <c r="H497" s="17">
        <f t="shared" si="22"/>
        <v>2008</v>
      </c>
      <c r="I497" s="17">
        <f t="shared" ca="1" si="23"/>
        <v>12</v>
      </c>
      <c r="J497" s="426"/>
      <c r="K497" s="430"/>
      <c r="L497" s="427"/>
      <c r="M497" s="427"/>
      <c r="N497" s="427"/>
      <c r="O497" s="427"/>
      <c r="P497" s="427"/>
    </row>
    <row r="498" spans="1:16" ht="20.100000000000001" customHeight="1" x14ac:dyDescent="0.25">
      <c r="A498" s="19" t="s">
        <v>712</v>
      </c>
      <c r="B498" s="20" t="s">
        <v>1675</v>
      </c>
      <c r="C498" s="22" t="s">
        <v>1671</v>
      </c>
      <c r="D498" s="22"/>
      <c r="E498" s="21" t="s">
        <v>229</v>
      </c>
      <c r="F498" s="23" t="s">
        <v>231</v>
      </c>
      <c r="G498" s="324"/>
      <c r="H498" s="17">
        <f t="shared" si="22"/>
        <v>2008</v>
      </c>
      <c r="I498" s="17">
        <f t="shared" ca="1" si="23"/>
        <v>12</v>
      </c>
      <c r="J498" s="426"/>
      <c r="K498" s="430"/>
      <c r="L498" s="427"/>
      <c r="M498" s="427"/>
      <c r="N498" s="427"/>
      <c r="O498" s="427"/>
      <c r="P498" s="427"/>
    </row>
    <row r="499" spans="1:16" ht="20.100000000000001" customHeight="1" x14ac:dyDescent="0.25">
      <c r="A499" s="19" t="s">
        <v>726</v>
      </c>
      <c r="B499" s="20" t="s">
        <v>1676</v>
      </c>
      <c r="C499" s="21" t="s">
        <v>1677</v>
      </c>
      <c r="D499" s="21" t="s">
        <v>774</v>
      </c>
      <c r="E499" s="21" t="s">
        <v>229</v>
      </c>
      <c r="F499" s="23" t="s">
        <v>231</v>
      </c>
      <c r="G499" s="324"/>
      <c r="H499" s="17">
        <f t="shared" si="22"/>
        <v>2008</v>
      </c>
      <c r="I499" s="17">
        <f t="shared" ca="1" si="23"/>
        <v>12</v>
      </c>
      <c r="J499" s="426"/>
      <c r="K499" s="430"/>
      <c r="L499" s="427"/>
      <c r="M499" s="427"/>
      <c r="N499" s="427"/>
      <c r="O499" s="427"/>
      <c r="P499" s="427"/>
    </row>
    <row r="500" spans="1:16" ht="20.100000000000001" customHeight="1" x14ac:dyDescent="0.25">
      <c r="A500" s="19" t="s">
        <v>728</v>
      </c>
      <c r="B500" s="20" t="s">
        <v>1678</v>
      </c>
      <c r="C500" s="21" t="s">
        <v>1679</v>
      </c>
      <c r="D500" s="21"/>
      <c r="E500" s="21" t="s">
        <v>229</v>
      </c>
      <c r="F500" s="23" t="s">
        <v>231</v>
      </c>
      <c r="G500" s="324"/>
      <c r="H500" s="17">
        <f t="shared" si="22"/>
        <v>2008</v>
      </c>
      <c r="I500" s="17">
        <f t="shared" ca="1" si="23"/>
        <v>12</v>
      </c>
      <c r="J500" s="426"/>
      <c r="K500" s="427"/>
      <c r="L500" s="427"/>
      <c r="M500" s="427"/>
      <c r="N500" s="427"/>
      <c r="O500" s="427"/>
      <c r="P500" s="427"/>
    </row>
    <row r="501" spans="1:16" ht="20.100000000000001" customHeight="1" x14ac:dyDescent="0.25">
      <c r="A501" s="19" t="s">
        <v>730</v>
      </c>
      <c r="B501" s="20" t="s">
        <v>1680</v>
      </c>
      <c r="C501" s="21" t="s">
        <v>1681</v>
      </c>
      <c r="D501" s="21" t="s">
        <v>774</v>
      </c>
      <c r="E501" s="21" t="s">
        <v>229</v>
      </c>
      <c r="F501" s="23" t="s">
        <v>231</v>
      </c>
      <c r="G501" s="324"/>
      <c r="H501" s="17">
        <f t="shared" si="22"/>
        <v>2006</v>
      </c>
      <c r="I501" s="17">
        <f t="shared" ca="1" si="23"/>
        <v>14</v>
      </c>
      <c r="J501" s="426"/>
      <c r="K501" s="431"/>
      <c r="L501" s="427"/>
      <c r="M501" s="427"/>
      <c r="N501" s="427"/>
      <c r="O501" s="427"/>
      <c r="P501" s="427"/>
    </row>
    <row r="502" spans="1:16" ht="20.100000000000001" customHeight="1" x14ac:dyDescent="0.25">
      <c r="A502" s="19" t="s">
        <v>732</v>
      </c>
      <c r="B502" s="20" t="s">
        <v>1682</v>
      </c>
      <c r="C502" s="21" t="s">
        <v>1658</v>
      </c>
      <c r="D502" s="21" t="s">
        <v>774</v>
      </c>
      <c r="E502" s="21" t="s">
        <v>229</v>
      </c>
      <c r="F502" s="23" t="s">
        <v>231</v>
      </c>
      <c r="G502" s="324"/>
      <c r="H502" s="17">
        <f t="shared" si="22"/>
        <v>2008</v>
      </c>
      <c r="I502" s="17">
        <f t="shared" ca="1" si="23"/>
        <v>12</v>
      </c>
      <c r="J502" s="426"/>
      <c r="K502" s="432"/>
      <c r="L502" s="427"/>
      <c r="M502" s="427"/>
      <c r="N502" s="427"/>
      <c r="O502" s="427"/>
      <c r="P502" s="427"/>
    </row>
    <row r="503" spans="1:16" ht="20.100000000000001" customHeight="1" x14ac:dyDescent="0.25">
      <c r="A503" s="19" t="s">
        <v>734</v>
      </c>
      <c r="B503" s="20" t="s">
        <v>1683</v>
      </c>
      <c r="C503" s="21" t="s">
        <v>1684</v>
      </c>
      <c r="D503" s="21" t="s">
        <v>774</v>
      </c>
      <c r="E503" s="21" t="s">
        <v>229</v>
      </c>
      <c r="F503" s="23" t="s">
        <v>1685</v>
      </c>
      <c r="G503" s="324"/>
      <c r="H503" s="17">
        <f t="shared" si="22"/>
        <v>2008</v>
      </c>
      <c r="I503" s="17">
        <f t="shared" ca="1" si="23"/>
        <v>12</v>
      </c>
      <c r="J503" s="426"/>
      <c r="K503" s="427"/>
      <c r="L503" s="427"/>
      <c r="M503" s="427"/>
      <c r="N503" s="427"/>
      <c r="O503" s="427"/>
      <c r="P503" s="427"/>
    </row>
    <row r="504" spans="1:16" ht="20.100000000000001" customHeight="1" x14ac:dyDescent="0.25">
      <c r="A504" s="19" t="s">
        <v>735</v>
      </c>
      <c r="B504" s="20" t="s">
        <v>2044</v>
      </c>
      <c r="C504" s="21" t="s">
        <v>1687</v>
      </c>
      <c r="D504" s="21"/>
      <c r="E504" s="21" t="s">
        <v>229</v>
      </c>
      <c r="F504" s="23" t="s">
        <v>1688</v>
      </c>
      <c r="G504" s="324"/>
      <c r="H504" s="17">
        <f t="shared" si="22"/>
        <v>2008</v>
      </c>
      <c r="I504" s="17">
        <f t="shared" ca="1" si="23"/>
        <v>12</v>
      </c>
      <c r="J504" s="426"/>
      <c r="K504" s="427"/>
      <c r="L504" s="433"/>
      <c r="M504" s="427"/>
      <c r="N504" s="433"/>
      <c r="O504" s="434"/>
      <c r="P504" s="427"/>
    </row>
    <row r="505" spans="1:16" ht="20.100000000000001" customHeight="1" x14ac:dyDescent="0.25">
      <c r="A505" s="19" t="s">
        <v>737</v>
      </c>
      <c r="B505" s="20" t="s">
        <v>1689</v>
      </c>
      <c r="C505" s="21" t="s">
        <v>1690</v>
      </c>
      <c r="D505" s="21"/>
      <c r="E505" s="21" t="s">
        <v>229</v>
      </c>
      <c r="F505" s="23" t="s">
        <v>231</v>
      </c>
      <c r="G505" s="324"/>
      <c r="H505" s="17">
        <f t="shared" si="22"/>
        <v>2008</v>
      </c>
      <c r="I505" s="17">
        <f t="shared" ca="1" si="23"/>
        <v>12</v>
      </c>
      <c r="J505" s="426"/>
      <c r="K505" s="427"/>
      <c r="L505" s="435"/>
      <c r="M505" s="427"/>
      <c r="N505" s="427"/>
      <c r="O505" s="427"/>
      <c r="P505" s="427"/>
    </row>
    <row r="506" spans="1:16" ht="20.100000000000001" customHeight="1" x14ac:dyDescent="0.25">
      <c r="A506" s="19" t="s">
        <v>2</v>
      </c>
      <c r="B506" s="20" t="s">
        <v>2383</v>
      </c>
      <c r="C506" s="21" t="s">
        <v>1631</v>
      </c>
      <c r="D506" s="21" t="s">
        <v>774</v>
      </c>
      <c r="E506" s="21" t="s">
        <v>229</v>
      </c>
      <c r="F506" s="23" t="s">
        <v>231</v>
      </c>
      <c r="G506" s="324"/>
      <c r="J506" s="426"/>
      <c r="K506" s="427"/>
      <c r="L506" s="436"/>
      <c r="M506" s="435"/>
      <c r="N506" s="427"/>
      <c r="O506" s="427"/>
      <c r="P506" s="427"/>
    </row>
    <row r="507" spans="1:16" ht="20.100000000000001" customHeight="1" x14ac:dyDescent="0.25">
      <c r="A507" s="19" t="s">
        <v>3</v>
      </c>
      <c r="B507" s="20" t="s">
        <v>1691</v>
      </c>
      <c r="C507" s="21" t="s">
        <v>1692</v>
      </c>
      <c r="D507" s="21"/>
      <c r="E507" s="21" t="s">
        <v>229</v>
      </c>
      <c r="F507" s="23" t="s">
        <v>1693</v>
      </c>
      <c r="G507" s="324"/>
      <c r="J507" s="426"/>
      <c r="K507" s="427"/>
      <c r="L507" s="436"/>
      <c r="M507" s="435"/>
      <c r="N507" s="427"/>
      <c r="O507" s="427"/>
      <c r="P507" s="427"/>
    </row>
    <row r="508" spans="1:16" ht="20.100000000000001" customHeight="1" x14ac:dyDescent="0.25">
      <c r="A508" s="19" t="s">
        <v>11</v>
      </c>
      <c r="B508" s="20" t="s">
        <v>381</v>
      </c>
      <c r="C508" s="21" t="s">
        <v>1092</v>
      </c>
      <c r="D508" s="21"/>
      <c r="E508" s="21" t="s">
        <v>229</v>
      </c>
      <c r="F508" s="23" t="s">
        <v>232</v>
      </c>
      <c r="G508" s="324"/>
      <c r="J508" s="426"/>
      <c r="K508" s="427"/>
      <c r="L508" s="489"/>
      <c r="M508" s="489"/>
      <c r="N508" s="489"/>
      <c r="O508" s="435"/>
      <c r="P508" s="427"/>
    </row>
    <row r="509" spans="1:16" ht="20.100000000000001" customHeight="1" x14ac:dyDescent="0.25">
      <c r="A509" s="19" t="s">
        <v>24</v>
      </c>
      <c r="B509" s="20" t="s">
        <v>1695</v>
      </c>
      <c r="C509" s="21" t="s">
        <v>1696</v>
      </c>
      <c r="D509" s="21"/>
      <c r="E509" s="21" t="s">
        <v>229</v>
      </c>
      <c r="F509" s="23" t="s">
        <v>231</v>
      </c>
      <c r="G509" s="324"/>
      <c r="J509" s="426"/>
      <c r="K509" s="427"/>
      <c r="L509" s="435"/>
      <c r="M509" s="427"/>
      <c r="N509" s="427"/>
      <c r="O509" s="427"/>
      <c r="P509" s="427"/>
    </row>
    <row r="510" spans="1:16" ht="20.100000000000001" customHeight="1" x14ac:dyDescent="0.25">
      <c r="A510" s="19" t="s">
        <v>17</v>
      </c>
      <c r="B510" s="20" t="s">
        <v>1698</v>
      </c>
      <c r="C510" s="21" t="s">
        <v>1699</v>
      </c>
      <c r="D510" s="21"/>
      <c r="E510" s="21" t="s">
        <v>229</v>
      </c>
      <c r="F510" s="23" t="s">
        <v>231</v>
      </c>
      <c r="G510" s="324"/>
      <c r="J510" s="426"/>
      <c r="K510" s="427"/>
      <c r="L510" s="435"/>
      <c r="M510" s="427"/>
      <c r="N510" s="427"/>
      <c r="O510" s="427"/>
      <c r="P510" s="427"/>
    </row>
    <row r="511" spans="1:16" ht="20.100000000000001" customHeight="1" x14ac:dyDescent="0.25">
      <c r="A511" s="19" t="s">
        <v>21</v>
      </c>
      <c r="B511" s="20" t="s">
        <v>1700</v>
      </c>
      <c r="C511" s="21" t="s">
        <v>1701</v>
      </c>
      <c r="D511" s="21"/>
      <c r="E511" s="21" t="s">
        <v>229</v>
      </c>
      <c r="F511" s="23" t="s">
        <v>231</v>
      </c>
      <c r="G511" s="324"/>
      <c r="J511" s="426"/>
      <c r="K511" s="427"/>
      <c r="L511" s="435"/>
      <c r="M511" s="427"/>
      <c r="N511" s="427"/>
      <c r="O511" s="427"/>
      <c r="P511" s="427"/>
    </row>
    <row r="512" spans="1:16" ht="20.100000000000001" customHeight="1" x14ac:dyDescent="0.25">
      <c r="A512" s="19" t="s">
        <v>743</v>
      </c>
      <c r="B512" s="20" t="s">
        <v>1702</v>
      </c>
      <c r="C512" s="21" t="s">
        <v>1631</v>
      </c>
      <c r="D512" s="21"/>
      <c r="E512" s="21" t="s">
        <v>229</v>
      </c>
      <c r="F512" s="23" t="s">
        <v>1693</v>
      </c>
      <c r="G512" s="324"/>
      <c r="J512" s="426"/>
      <c r="K512" s="427"/>
      <c r="L512" s="435"/>
      <c r="M512" s="427"/>
      <c r="N512" s="427"/>
      <c r="O512" s="427"/>
      <c r="P512" s="427"/>
    </row>
    <row r="513" spans="1:16" ht="20.100000000000001" customHeight="1" x14ac:dyDescent="0.25">
      <c r="A513" s="19" t="s">
        <v>7</v>
      </c>
      <c r="B513" s="20" t="s">
        <v>2046</v>
      </c>
      <c r="C513" s="21" t="s">
        <v>521</v>
      </c>
      <c r="D513" s="21"/>
      <c r="E513" s="21" t="s">
        <v>229</v>
      </c>
      <c r="F513" s="23" t="s">
        <v>231</v>
      </c>
      <c r="G513" s="324"/>
      <c r="L513" s="416"/>
      <c r="M513" s="417"/>
      <c r="N513" s="417"/>
      <c r="O513" s="417"/>
      <c r="P513" s="417"/>
    </row>
    <row r="514" spans="1:16" ht="20.100000000000001" customHeight="1" x14ac:dyDescent="0.25">
      <c r="A514" s="19" t="s">
        <v>744</v>
      </c>
      <c r="B514" s="20" t="s">
        <v>1704</v>
      </c>
      <c r="C514" s="21" t="s">
        <v>1705</v>
      </c>
      <c r="D514" s="21" t="s">
        <v>774</v>
      </c>
      <c r="E514" s="21" t="s">
        <v>229</v>
      </c>
      <c r="F514" s="23" t="s">
        <v>231</v>
      </c>
      <c r="G514" s="324"/>
      <c r="L514" s="416"/>
      <c r="M514" s="417"/>
      <c r="N514" s="417"/>
      <c r="O514" s="417"/>
      <c r="P514" s="417"/>
    </row>
    <row r="515" spans="1:16" ht="20.100000000000001" customHeight="1" x14ac:dyDescent="0.25">
      <c r="A515" s="19" t="s">
        <v>19</v>
      </c>
      <c r="B515" s="20" t="s">
        <v>1706</v>
      </c>
      <c r="C515" s="21" t="s">
        <v>3159</v>
      </c>
      <c r="D515" s="21" t="s">
        <v>774</v>
      </c>
      <c r="E515" s="21" t="s">
        <v>229</v>
      </c>
      <c r="F515" s="23" t="s">
        <v>1688</v>
      </c>
      <c r="G515" s="324"/>
      <c r="L515" s="416"/>
      <c r="M515" s="417"/>
      <c r="N515" s="417"/>
      <c r="O515" s="417"/>
      <c r="P515" s="417"/>
    </row>
    <row r="516" spans="1:16" ht="20.100000000000001" customHeight="1" x14ac:dyDescent="0.25">
      <c r="A516" s="19" t="s">
        <v>12</v>
      </c>
      <c r="B516" s="20" t="s">
        <v>1707</v>
      </c>
      <c r="C516" s="21" t="s">
        <v>1708</v>
      </c>
      <c r="D516" s="21"/>
      <c r="E516" s="21" t="s">
        <v>229</v>
      </c>
      <c r="F516" s="23" t="s">
        <v>1693</v>
      </c>
      <c r="G516" s="324"/>
      <c r="L516" s="416"/>
      <c r="M516" s="417"/>
      <c r="N516" s="417"/>
      <c r="O516" s="417"/>
      <c r="P516" s="417"/>
    </row>
    <row r="517" spans="1:16" ht="20.100000000000001" customHeight="1" x14ac:dyDescent="0.25">
      <c r="A517" s="19" t="s">
        <v>745</v>
      </c>
      <c r="B517" s="20" t="s">
        <v>1746</v>
      </c>
      <c r="C517" s="21" t="s">
        <v>1747</v>
      </c>
      <c r="D517" s="21" t="s">
        <v>774</v>
      </c>
      <c r="E517" s="21" t="s">
        <v>229</v>
      </c>
      <c r="F517" s="23" t="s">
        <v>231</v>
      </c>
      <c r="G517" s="324"/>
      <c r="L517" s="416"/>
      <c r="M517" s="417"/>
      <c r="N517" s="417"/>
      <c r="O517" s="417"/>
      <c r="P517" s="417"/>
    </row>
    <row r="518" spans="1:16" ht="20.100000000000001" customHeight="1" x14ac:dyDescent="0.25">
      <c r="A518" s="19" t="s">
        <v>16</v>
      </c>
      <c r="B518" s="20" t="s">
        <v>1101</v>
      </c>
      <c r="C518" s="21" t="s">
        <v>1709</v>
      </c>
      <c r="D518" s="21" t="s">
        <v>774</v>
      </c>
      <c r="E518" s="21" t="s">
        <v>229</v>
      </c>
      <c r="F518" s="23" t="s">
        <v>231</v>
      </c>
      <c r="G518" s="324"/>
      <c r="L518" s="416"/>
      <c r="M518" s="417"/>
      <c r="N518" s="417"/>
      <c r="O518" s="417"/>
      <c r="P518" s="417"/>
    </row>
    <row r="519" spans="1:16" ht="20.100000000000001" customHeight="1" x14ac:dyDescent="0.25">
      <c r="A519" s="19" t="s">
        <v>746</v>
      </c>
      <c r="B519" s="20" t="s">
        <v>1710</v>
      </c>
      <c r="C519" s="21" t="s">
        <v>1640</v>
      </c>
      <c r="D519" s="21" t="s">
        <v>774</v>
      </c>
      <c r="E519" s="21" t="s">
        <v>229</v>
      </c>
      <c r="F519" s="23" t="s">
        <v>231</v>
      </c>
      <c r="G519" s="324"/>
      <c r="L519" s="416"/>
      <c r="M519" s="417"/>
      <c r="N519" s="417"/>
      <c r="O519" s="417"/>
      <c r="P519" s="417"/>
    </row>
    <row r="520" spans="1:16" ht="20.100000000000001" customHeight="1" x14ac:dyDescent="0.25">
      <c r="A520" s="19" t="s">
        <v>4</v>
      </c>
      <c r="B520" s="20" t="s">
        <v>1711</v>
      </c>
      <c r="C520" s="21" t="s">
        <v>1712</v>
      </c>
      <c r="D520" s="21" t="s">
        <v>774</v>
      </c>
      <c r="E520" s="21" t="s">
        <v>229</v>
      </c>
      <c r="F520" s="23" t="s">
        <v>231</v>
      </c>
      <c r="G520" s="324"/>
      <c r="H520" s="17">
        <f t="shared" ref="H520:H521" si="24">YEAR(C533)</f>
        <v>2008</v>
      </c>
      <c r="I520" s="17">
        <f t="shared" ref="I520:I521" ca="1" si="25">YEAR(TODAY())-YEAR(C533)</f>
        <v>12</v>
      </c>
      <c r="L520" s="418"/>
      <c r="M520" s="416"/>
      <c r="N520" s="417"/>
      <c r="O520" s="417"/>
      <c r="P520" s="417"/>
    </row>
    <row r="521" spans="1:16" ht="20.100000000000001" customHeight="1" x14ac:dyDescent="0.25">
      <c r="A521" s="19" t="s">
        <v>15</v>
      </c>
      <c r="B521" s="20" t="s">
        <v>1713</v>
      </c>
      <c r="C521" s="21" t="s">
        <v>1714</v>
      </c>
      <c r="D521" s="21" t="s">
        <v>774</v>
      </c>
      <c r="E521" s="21" t="s">
        <v>229</v>
      </c>
      <c r="F521" s="23" t="s">
        <v>231</v>
      </c>
      <c r="G521" s="324"/>
      <c r="H521" s="17">
        <f t="shared" si="24"/>
        <v>2008</v>
      </c>
      <c r="I521" s="17">
        <f t="shared" ca="1" si="25"/>
        <v>12</v>
      </c>
      <c r="L521" s="418"/>
      <c r="M521" s="416"/>
      <c r="N521" s="417"/>
      <c r="O521" s="417"/>
      <c r="P521" s="417"/>
    </row>
    <row r="522" spans="1:16" ht="20.100000000000001" customHeight="1" x14ac:dyDescent="0.25">
      <c r="A522" s="19" t="s">
        <v>20</v>
      </c>
      <c r="B522" s="20" t="s">
        <v>2388</v>
      </c>
      <c r="C522" s="21" t="s">
        <v>1733</v>
      </c>
      <c r="D522" s="21" t="s">
        <v>774</v>
      </c>
      <c r="E522" s="21" t="s">
        <v>229</v>
      </c>
      <c r="F522" s="23" t="s">
        <v>231</v>
      </c>
      <c r="G522" s="324"/>
      <c r="L522" s="418"/>
      <c r="M522" s="416"/>
      <c r="N522" s="417"/>
      <c r="O522" s="417"/>
      <c r="P522" s="417"/>
    </row>
    <row r="523" spans="1:16" ht="20.100000000000001" customHeight="1" x14ac:dyDescent="0.25">
      <c r="A523" s="19" t="s">
        <v>5</v>
      </c>
      <c r="B523" s="20" t="s">
        <v>687</v>
      </c>
      <c r="C523" s="21" t="s">
        <v>1715</v>
      </c>
      <c r="D523" s="21"/>
      <c r="E523" s="21" t="s">
        <v>230</v>
      </c>
      <c r="F523" s="23" t="s">
        <v>231</v>
      </c>
      <c r="G523" s="324"/>
      <c r="L523" s="418"/>
      <c r="M523" s="416"/>
      <c r="N523" s="417"/>
      <c r="O523" s="417"/>
      <c r="P523" s="417"/>
    </row>
    <row r="524" spans="1:16" ht="20.100000000000001" customHeight="1" x14ac:dyDescent="0.25">
      <c r="A524" s="19" t="s">
        <v>747</v>
      </c>
      <c r="B524" s="20" t="s">
        <v>2390</v>
      </c>
      <c r="C524" s="21" t="s">
        <v>1756</v>
      </c>
      <c r="D524" s="21"/>
      <c r="E524" s="21" t="s">
        <v>229</v>
      </c>
      <c r="F524" s="23" t="s">
        <v>231</v>
      </c>
      <c r="G524" s="324"/>
      <c r="L524" s="418"/>
      <c r="M524" s="416"/>
      <c r="N524" s="417"/>
      <c r="O524" s="417"/>
      <c r="P524" s="417"/>
    </row>
    <row r="525" spans="1:16" ht="20.100000000000001" customHeight="1" x14ac:dyDescent="0.25">
      <c r="A525" s="19" t="s">
        <v>748</v>
      </c>
      <c r="B525" s="20" t="s">
        <v>1716</v>
      </c>
      <c r="C525" s="21" t="s">
        <v>1717</v>
      </c>
      <c r="D525" s="21" t="s">
        <v>774</v>
      </c>
      <c r="E525" s="21" t="s">
        <v>229</v>
      </c>
      <c r="F525" s="23" t="s">
        <v>231</v>
      </c>
      <c r="G525" s="324"/>
      <c r="H525" s="17">
        <f t="shared" ref="H525" si="26">YEAR(C538)</f>
        <v>2007</v>
      </c>
      <c r="I525" s="17">
        <f t="shared" ref="I525" ca="1" si="27">YEAR(TODAY())-YEAR(C538)</f>
        <v>13</v>
      </c>
      <c r="L525" s="495"/>
      <c r="M525" s="495"/>
      <c r="N525" s="495"/>
      <c r="O525" s="416"/>
      <c r="P525" s="417"/>
    </row>
    <row r="526" spans="1:16" ht="20.100000000000001" customHeight="1" x14ac:dyDescent="0.25">
      <c r="A526" s="19" t="s">
        <v>9</v>
      </c>
      <c r="B526" s="20" t="s">
        <v>1759</v>
      </c>
      <c r="C526" s="21" t="s">
        <v>1760</v>
      </c>
      <c r="D526" s="21" t="s">
        <v>774</v>
      </c>
      <c r="E526" s="21" t="s">
        <v>229</v>
      </c>
      <c r="F526" s="23" t="s">
        <v>231</v>
      </c>
      <c r="G526" s="324"/>
      <c r="L526" s="419"/>
      <c r="M526" s="419"/>
      <c r="N526" s="419"/>
      <c r="O526" s="416"/>
      <c r="P526" s="417"/>
    </row>
    <row r="527" spans="1:16" ht="20.100000000000001" customHeight="1" x14ac:dyDescent="0.25">
      <c r="A527" s="19" t="s">
        <v>10</v>
      </c>
      <c r="B527" s="20" t="s">
        <v>1718</v>
      </c>
      <c r="C527" s="21" t="s">
        <v>1669</v>
      </c>
      <c r="D527" s="21"/>
      <c r="E527" s="21" t="s">
        <v>229</v>
      </c>
      <c r="F527" s="23" t="s">
        <v>231</v>
      </c>
      <c r="G527" s="324"/>
    </row>
    <row r="528" spans="1:16" ht="20.100000000000001" customHeight="1" x14ac:dyDescent="0.25">
      <c r="A528" s="27" t="s">
        <v>749</v>
      </c>
      <c r="B528" s="168" t="s">
        <v>2048</v>
      </c>
      <c r="C528" s="169" t="s">
        <v>1720</v>
      </c>
      <c r="D528" s="169"/>
      <c r="E528" s="169" t="s">
        <v>229</v>
      </c>
      <c r="F528" s="455" t="s">
        <v>231</v>
      </c>
      <c r="G528" s="456"/>
      <c r="J528" s="30"/>
      <c r="K528" s="167"/>
    </row>
    <row r="529" spans="1:16" ht="20.100000000000001" customHeight="1" x14ac:dyDescent="0.25">
      <c r="A529" s="8" t="s">
        <v>766</v>
      </c>
      <c r="B529" s="8" t="s">
        <v>29</v>
      </c>
      <c r="C529" s="8" t="s">
        <v>30</v>
      </c>
      <c r="D529" s="8" t="s">
        <v>207</v>
      </c>
      <c r="E529" s="8" t="s">
        <v>769</v>
      </c>
      <c r="F529" s="8" t="s">
        <v>773</v>
      </c>
      <c r="G529" s="8" t="s">
        <v>31</v>
      </c>
      <c r="H529" s="33"/>
      <c r="J529" s="30"/>
    </row>
    <row r="530" spans="1:16" s="2" customFormat="1" ht="20.100000000000001" customHeight="1" x14ac:dyDescent="0.25">
      <c r="A530" s="19" t="s">
        <v>8</v>
      </c>
      <c r="B530" s="20" t="s">
        <v>1721</v>
      </c>
      <c r="C530" s="21" t="s">
        <v>1722</v>
      </c>
      <c r="D530" s="21" t="s">
        <v>774</v>
      </c>
      <c r="E530" s="21" t="s">
        <v>229</v>
      </c>
      <c r="F530" s="23" t="s">
        <v>231</v>
      </c>
      <c r="G530" s="324"/>
      <c r="H530" s="3"/>
      <c r="I530" s="3"/>
      <c r="J530" s="3"/>
    </row>
    <row r="531" spans="1:16" s="2" customFormat="1" ht="20.100000000000001" customHeight="1" x14ac:dyDescent="0.3">
      <c r="A531" s="19" t="s">
        <v>18</v>
      </c>
      <c r="B531" s="20" t="s">
        <v>1723</v>
      </c>
      <c r="C531" s="21" t="s">
        <v>1724</v>
      </c>
      <c r="D531" s="21" t="s">
        <v>774</v>
      </c>
      <c r="E531" s="21" t="s">
        <v>229</v>
      </c>
      <c r="F531" s="23" t="s">
        <v>231</v>
      </c>
      <c r="G531" s="324"/>
      <c r="H531" s="5"/>
      <c r="I531" s="5"/>
      <c r="J531" s="5"/>
    </row>
    <row r="532" spans="1:16" s="2" customFormat="1" ht="20.100000000000001" customHeight="1" x14ac:dyDescent="0.25">
      <c r="A532" s="19" t="s">
        <v>6</v>
      </c>
      <c r="B532" s="20" t="s">
        <v>1725</v>
      </c>
      <c r="C532" s="21" t="s">
        <v>1726</v>
      </c>
      <c r="D532" s="21"/>
      <c r="E532" s="21" t="s">
        <v>229</v>
      </c>
      <c r="F532" s="23" t="s">
        <v>1688</v>
      </c>
      <c r="G532" s="324"/>
      <c r="H532" s="7"/>
      <c r="I532" s="7"/>
      <c r="J532" s="7"/>
    </row>
    <row r="533" spans="1:16" s="12" customFormat="1" ht="20.100000000000001" customHeight="1" x14ac:dyDescent="0.25">
      <c r="A533" s="19" t="s">
        <v>13</v>
      </c>
      <c r="B533" s="20" t="s">
        <v>1728</v>
      </c>
      <c r="C533" s="21" t="s">
        <v>1708</v>
      </c>
      <c r="D533" s="21"/>
      <c r="E533" s="21" t="s">
        <v>229</v>
      </c>
      <c r="F533" s="23" t="s">
        <v>231</v>
      </c>
      <c r="G533" s="324"/>
      <c r="H533" s="9"/>
      <c r="I533" s="9" t="s">
        <v>32</v>
      </c>
      <c r="J533" s="423"/>
      <c r="K533" s="424"/>
      <c r="L533" s="425"/>
      <c r="M533" s="425"/>
      <c r="N533" s="425"/>
      <c r="O533" s="425"/>
      <c r="P533" s="425"/>
    </row>
    <row r="534" spans="1:16" s="2" customFormat="1" ht="23.25" customHeight="1" x14ac:dyDescent="0.3">
      <c r="A534" s="19" t="s">
        <v>14</v>
      </c>
      <c r="B534" s="20" t="s">
        <v>2057</v>
      </c>
      <c r="C534" s="21" t="s">
        <v>1763</v>
      </c>
      <c r="D534" s="21"/>
      <c r="E534" s="21" t="s">
        <v>229</v>
      </c>
      <c r="F534" s="23" t="s">
        <v>231</v>
      </c>
      <c r="G534" s="324"/>
      <c r="H534" s="5"/>
      <c r="I534" s="5"/>
      <c r="J534" s="5"/>
    </row>
    <row r="535" spans="1:16" s="2" customFormat="1" ht="20.100000000000001" customHeight="1" x14ac:dyDescent="0.25">
      <c r="A535" s="19" t="s">
        <v>376</v>
      </c>
      <c r="B535" s="20" t="s">
        <v>2209</v>
      </c>
      <c r="C535" s="21" t="s">
        <v>1701</v>
      </c>
      <c r="D535" s="21"/>
      <c r="E535" s="21" t="s">
        <v>230</v>
      </c>
      <c r="F535" s="23" t="s">
        <v>231</v>
      </c>
      <c r="G535" s="324"/>
      <c r="H535" s="7"/>
      <c r="I535" s="7"/>
      <c r="J535" s="7"/>
    </row>
    <row r="536" spans="1:16" s="2" customFormat="1" ht="20.100000000000001" customHeight="1" x14ac:dyDescent="0.25">
      <c r="A536" s="19" t="s">
        <v>698</v>
      </c>
      <c r="B536" s="20" t="s">
        <v>2049</v>
      </c>
      <c r="C536" s="21" t="s">
        <v>1730</v>
      </c>
      <c r="D536" s="21" t="s">
        <v>774</v>
      </c>
      <c r="E536" s="21" t="s">
        <v>229</v>
      </c>
      <c r="F536" s="23" t="s">
        <v>231</v>
      </c>
      <c r="G536" s="324"/>
      <c r="H536" s="7"/>
      <c r="I536" s="7"/>
      <c r="J536" s="7"/>
    </row>
    <row r="537" spans="1:16" s="2" customFormat="1" ht="20.100000000000001" customHeight="1" x14ac:dyDescent="0.25">
      <c r="A537" s="19" t="s">
        <v>699</v>
      </c>
      <c r="B537" s="20" t="s">
        <v>492</v>
      </c>
      <c r="C537" s="21" t="s">
        <v>1731</v>
      </c>
      <c r="D537" s="21"/>
      <c r="E537" s="21" t="s">
        <v>229</v>
      </c>
      <c r="F537" s="23" t="s">
        <v>1693</v>
      </c>
      <c r="G537" s="324"/>
      <c r="H537" s="7"/>
      <c r="I537" s="7"/>
      <c r="J537" s="7"/>
    </row>
    <row r="538" spans="1:16" s="2" customFormat="1" ht="20.100000000000001" customHeight="1" x14ac:dyDescent="0.25">
      <c r="A538" s="19" t="s">
        <v>700</v>
      </c>
      <c r="B538" s="20" t="s">
        <v>3160</v>
      </c>
      <c r="C538" s="21" t="s">
        <v>3161</v>
      </c>
      <c r="D538" s="21" t="s">
        <v>774</v>
      </c>
      <c r="E538" s="21" t="s">
        <v>229</v>
      </c>
      <c r="F538" s="23" t="s">
        <v>231</v>
      </c>
      <c r="G538" s="324"/>
      <c r="H538" s="7"/>
      <c r="I538" s="7"/>
      <c r="J538" s="7"/>
    </row>
    <row r="539" spans="1:16" ht="20.100000000000001" customHeight="1" x14ac:dyDescent="0.25">
      <c r="A539" s="19" t="s">
        <v>701</v>
      </c>
      <c r="B539" s="414" t="s">
        <v>86</v>
      </c>
      <c r="C539" s="415" t="s">
        <v>1732</v>
      </c>
      <c r="D539" s="415" t="s">
        <v>774</v>
      </c>
      <c r="E539" s="21" t="s">
        <v>229</v>
      </c>
      <c r="F539" s="23" t="s">
        <v>231</v>
      </c>
      <c r="G539" s="324"/>
      <c r="J539" s="426"/>
      <c r="K539" s="424"/>
      <c r="L539" s="427"/>
      <c r="M539" s="427"/>
      <c r="N539" s="427"/>
      <c r="O539" s="427"/>
      <c r="P539" s="427"/>
    </row>
    <row r="540" spans="1:16" ht="20.100000000000001" customHeight="1" x14ac:dyDescent="0.25">
      <c r="A540" s="27" t="s">
        <v>702</v>
      </c>
      <c r="B540" s="168" t="s">
        <v>2059</v>
      </c>
      <c r="C540" s="169" t="s">
        <v>1770</v>
      </c>
      <c r="D540" s="169" t="s">
        <v>774</v>
      </c>
      <c r="E540" s="169" t="s">
        <v>229</v>
      </c>
      <c r="F540" s="455" t="s">
        <v>231</v>
      </c>
      <c r="G540" s="456"/>
      <c r="J540" s="426"/>
      <c r="K540" s="424"/>
      <c r="L540" s="427"/>
      <c r="M540" s="427"/>
      <c r="N540" s="427"/>
      <c r="O540" s="427"/>
      <c r="P540" s="427"/>
    </row>
    <row r="541" spans="1:16" ht="20.100000000000001" customHeight="1" x14ac:dyDescent="0.25">
      <c r="A541" s="28"/>
      <c r="B541" s="29"/>
      <c r="C541" s="1"/>
      <c r="D541" s="494" t="s">
        <v>452</v>
      </c>
      <c r="E541" s="494"/>
      <c r="F541" s="494"/>
      <c r="G541" s="494"/>
      <c r="J541" s="426"/>
      <c r="K541" s="424"/>
      <c r="L541" s="427"/>
      <c r="M541" s="427"/>
      <c r="N541" s="427"/>
      <c r="O541" s="427"/>
      <c r="P541" s="427"/>
    </row>
    <row r="542" spans="1:16" ht="20.100000000000001" customHeight="1" x14ac:dyDescent="0.25">
      <c r="A542" s="143"/>
      <c r="B542" s="31"/>
      <c r="C542" s="32"/>
      <c r="D542" s="32"/>
      <c r="E542" s="1"/>
      <c r="F542" s="31"/>
      <c r="G542" s="31"/>
      <c r="J542" s="426"/>
      <c r="K542" s="424"/>
      <c r="L542" s="427"/>
      <c r="M542" s="427"/>
      <c r="N542" s="427"/>
      <c r="O542" s="427"/>
      <c r="P542" s="427"/>
    </row>
    <row r="543" spans="1:16" ht="23.25" customHeight="1" x14ac:dyDescent="0.25">
      <c r="A543" s="143"/>
      <c r="B543" s="31"/>
      <c r="C543" s="32"/>
      <c r="D543" s="32"/>
      <c r="E543" s="1"/>
      <c r="F543" s="31"/>
      <c r="G543" s="31"/>
      <c r="J543" s="426"/>
      <c r="K543" s="424"/>
      <c r="L543" s="427"/>
      <c r="M543" s="427"/>
      <c r="N543" s="427"/>
      <c r="O543" s="427"/>
      <c r="P543" s="427"/>
    </row>
    <row r="544" spans="1:16" ht="24" customHeight="1" x14ac:dyDescent="0.25">
      <c r="A544" s="143"/>
      <c r="B544" s="31"/>
      <c r="C544" s="32"/>
      <c r="D544" s="32"/>
      <c r="E544" s="1"/>
      <c r="F544" s="31"/>
      <c r="G544" s="31"/>
      <c r="J544" s="426"/>
      <c r="K544" s="424"/>
      <c r="L544" s="427"/>
      <c r="M544" s="427"/>
      <c r="N544" s="427"/>
      <c r="O544" s="427"/>
      <c r="P544" s="427"/>
    </row>
    <row r="545" spans="1:16" ht="20.100000000000001" customHeight="1" x14ac:dyDescent="0.3">
      <c r="A545" s="143"/>
      <c r="B545" s="31"/>
      <c r="C545" s="32"/>
      <c r="D545" s="488" t="s">
        <v>3247</v>
      </c>
      <c r="E545" s="488"/>
      <c r="F545" s="488"/>
      <c r="G545" s="488"/>
      <c r="J545" s="426"/>
      <c r="K545" s="424"/>
      <c r="L545" s="427"/>
      <c r="M545" s="427"/>
      <c r="N545" s="427"/>
      <c r="O545" s="427"/>
      <c r="P545" s="427"/>
    </row>
    <row r="546" spans="1:16" ht="20.100000000000001" customHeight="1" x14ac:dyDescent="0.25">
      <c r="A546" s="143"/>
      <c r="B546" s="31"/>
      <c r="C546" s="32"/>
      <c r="D546" s="32"/>
      <c r="E546" s="1"/>
      <c r="F546" s="31"/>
      <c r="G546" s="31"/>
      <c r="J546" s="426"/>
      <c r="K546" s="424"/>
      <c r="L546" s="427"/>
      <c r="M546" s="427"/>
      <c r="N546" s="427"/>
      <c r="O546" s="427"/>
      <c r="P546" s="427"/>
    </row>
    <row r="547" spans="1:16" ht="20.100000000000001" customHeight="1" x14ac:dyDescent="0.25">
      <c r="A547" s="143"/>
      <c r="B547" s="31"/>
      <c r="C547" s="32"/>
      <c r="D547" s="32"/>
      <c r="E547" s="1"/>
      <c r="F547" s="31"/>
      <c r="G547" s="31"/>
      <c r="J547" s="426"/>
      <c r="K547" s="424"/>
      <c r="L547" s="427"/>
      <c r="M547" s="427"/>
      <c r="N547" s="427"/>
      <c r="O547" s="427"/>
      <c r="P547" s="427"/>
    </row>
    <row r="548" spans="1:16" ht="20.100000000000001" customHeight="1" x14ac:dyDescent="0.25">
      <c r="A548" s="143"/>
      <c r="B548" s="31"/>
      <c r="C548" s="32"/>
      <c r="D548" s="32"/>
      <c r="E548" s="1"/>
      <c r="F548" s="31"/>
      <c r="G548" s="31"/>
      <c r="J548" s="426"/>
      <c r="K548" s="424"/>
      <c r="L548" s="427"/>
      <c r="M548" s="427"/>
      <c r="N548" s="427"/>
      <c r="O548" s="427"/>
      <c r="P548" s="427"/>
    </row>
    <row r="549" spans="1:16" ht="20.100000000000001" customHeight="1" x14ac:dyDescent="0.25">
      <c r="A549" s="143"/>
      <c r="B549" s="31"/>
      <c r="C549" s="32"/>
      <c r="D549" s="32"/>
      <c r="E549" s="1"/>
      <c r="F549" s="31"/>
      <c r="G549" s="31"/>
      <c r="J549" s="426"/>
      <c r="K549" s="424"/>
      <c r="L549" s="427"/>
      <c r="M549" s="427"/>
      <c r="N549" s="427"/>
      <c r="O549" s="427"/>
      <c r="P549" s="427"/>
    </row>
    <row r="550" spans="1:16" ht="20.100000000000001" customHeight="1" x14ac:dyDescent="0.25">
      <c r="A550" s="143"/>
      <c r="B550" s="31"/>
      <c r="C550" s="32"/>
      <c r="D550" s="32"/>
      <c r="E550" s="1"/>
      <c r="F550" s="31"/>
      <c r="G550" s="31"/>
      <c r="J550" s="426"/>
      <c r="K550" s="424"/>
      <c r="L550" s="427"/>
      <c r="M550" s="427"/>
      <c r="N550" s="427"/>
      <c r="O550" s="427"/>
      <c r="P550" s="427"/>
    </row>
    <row r="551" spans="1:16" ht="20.100000000000001" customHeight="1" x14ac:dyDescent="0.25">
      <c r="A551" s="143"/>
      <c r="B551" s="31"/>
      <c r="C551" s="32"/>
      <c r="D551" s="32"/>
      <c r="E551" s="1"/>
      <c r="F551" s="31"/>
      <c r="G551" s="31"/>
      <c r="J551" s="426"/>
      <c r="K551" s="424"/>
      <c r="L551" s="427"/>
      <c r="M551" s="427"/>
      <c r="N551" s="427"/>
      <c r="O551" s="427"/>
      <c r="P551" s="427"/>
    </row>
    <row r="552" spans="1:16" ht="20.100000000000001" customHeight="1" x14ac:dyDescent="0.25">
      <c r="A552" s="143"/>
      <c r="B552" s="31"/>
      <c r="C552" s="32"/>
      <c r="D552" s="32"/>
      <c r="E552" s="1"/>
      <c r="F552" s="31"/>
      <c r="G552" s="31"/>
      <c r="J552" s="426"/>
      <c r="K552" s="424"/>
      <c r="L552" s="427"/>
      <c r="M552" s="427"/>
      <c r="N552" s="427"/>
      <c r="O552" s="427"/>
      <c r="P552" s="427"/>
    </row>
    <row r="553" spans="1:16" ht="20.100000000000001" customHeight="1" x14ac:dyDescent="0.25">
      <c r="A553" s="143"/>
      <c r="B553" s="31"/>
      <c r="C553" s="32"/>
      <c r="D553" s="32"/>
      <c r="E553" s="1"/>
      <c r="F553" s="31"/>
      <c r="G553" s="31"/>
      <c r="J553" s="426"/>
      <c r="K553" s="424"/>
      <c r="L553" s="427"/>
      <c r="M553" s="427"/>
      <c r="N553" s="427"/>
      <c r="O553" s="427"/>
      <c r="P553" s="427"/>
    </row>
    <row r="554" spans="1:16" ht="20.100000000000001" customHeight="1" x14ac:dyDescent="0.25">
      <c r="A554" s="143"/>
      <c r="B554" s="31"/>
      <c r="C554" s="32"/>
      <c r="D554" s="32"/>
      <c r="E554" s="1"/>
      <c r="F554" s="31"/>
      <c r="G554" s="31"/>
      <c r="J554" s="426"/>
      <c r="K554" s="424"/>
      <c r="L554" s="427"/>
      <c r="M554" s="427"/>
      <c r="N554" s="427"/>
      <c r="O554" s="427"/>
      <c r="P554" s="427"/>
    </row>
    <row r="555" spans="1:16" ht="20.100000000000001" customHeight="1" x14ac:dyDescent="0.25">
      <c r="A555" s="143"/>
      <c r="B555" s="31"/>
      <c r="C555" s="32"/>
      <c r="D555" s="32"/>
      <c r="E555" s="1"/>
      <c r="F555" s="31"/>
      <c r="G555" s="31"/>
      <c r="J555" s="426"/>
      <c r="K555" s="424"/>
      <c r="L555" s="427"/>
      <c r="M555" s="427"/>
      <c r="N555" s="427"/>
      <c r="O555" s="427"/>
      <c r="P555" s="427"/>
    </row>
    <row r="556" spans="1:16" ht="20.100000000000001" customHeight="1" x14ac:dyDescent="0.25">
      <c r="A556" s="143"/>
      <c r="B556" s="31"/>
      <c r="C556" s="32"/>
      <c r="D556" s="32"/>
      <c r="E556" s="1"/>
      <c r="F556" s="31"/>
      <c r="G556" s="31"/>
      <c r="J556" s="426"/>
      <c r="K556" s="424"/>
      <c r="L556" s="427"/>
      <c r="M556" s="427"/>
      <c r="N556" s="427"/>
      <c r="O556" s="427"/>
      <c r="P556" s="427"/>
    </row>
    <row r="557" spans="1:16" ht="20.100000000000001" customHeight="1" x14ac:dyDescent="0.25">
      <c r="A557" s="143"/>
      <c r="B557" s="31"/>
      <c r="C557" s="32"/>
      <c r="D557" s="32"/>
      <c r="E557" s="1"/>
      <c r="F557" s="31"/>
      <c r="G557" s="31"/>
      <c r="J557" s="426"/>
      <c r="K557" s="424"/>
      <c r="L557" s="427"/>
      <c r="M557" s="427"/>
      <c r="N557" s="427"/>
      <c r="O557" s="427"/>
      <c r="P557" s="427"/>
    </row>
    <row r="558" spans="1:16" ht="20.100000000000001" customHeight="1" x14ac:dyDescent="0.25">
      <c r="A558" s="143"/>
      <c r="B558" s="31"/>
      <c r="C558" s="32"/>
      <c r="D558" s="32"/>
      <c r="E558" s="1"/>
      <c r="F558" s="31"/>
      <c r="G558" s="31"/>
      <c r="J558" s="426"/>
      <c r="K558" s="424"/>
      <c r="L558" s="427"/>
      <c r="M558" s="427"/>
      <c r="N558" s="427"/>
      <c r="O558" s="427"/>
      <c r="P558" s="427"/>
    </row>
    <row r="559" spans="1:16" ht="20.100000000000001" customHeight="1" x14ac:dyDescent="0.25">
      <c r="A559" s="143"/>
      <c r="B559" s="31"/>
      <c r="C559" s="32"/>
      <c r="D559" s="32"/>
      <c r="E559" s="1"/>
      <c r="F559" s="31"/>
      <c r="G559" s="31"/>
      <c r="J559" s="426"/>
      <c r="K559" s="424"/>
      <c r="L559" s="427"/>
      <c r="M559" s="427"/>
      <c r="N559" s="427"/>
      <c r="O559" s="427"/>
      <c r="P559" s="427"/>
    </row>
    <row r="560" spans="1:16" ht="20.100000000000001" customHeight="1" x14ac:dyDescent="0.25">
      <c r="A560" s="143"/>
      <c r="B560" s="31"/>
      <c r="C560" s="32"/>
      <c r="D560" s="32"/>
      <c r="E560" s="1"/>
      <c r="F560" s="31"/>
      <c r="G560" s="31"/>
      <c r="J560" s="426"/>
      <c r="K560" s="424"/>
      <c r="L560" s="427"/>
      <c r="M560" s="427"/>
      <c r="N560" s="427"/>
      <c r="O560" s="427"/>
      <c r="P560" s="427"/>
    </row>
    <row r="561" spans="1:16" ht="20.100000000000001" customHeight="1" x14ac:dyDescent="0.25">
      <c r="A561" s="143"/>
      <c r="B561" s="31"/>
      <c r="C561" s="32"/>
      <c r="D561" s="32"/>
      <c r="E561" s="1"/>
      <c r="F561" s="31"/>
      <c r="G561" s="31"/>
      <c r="J561" s="426"/>
      <c r="K561" s="424"/>
      <c r="L561" s="427"/>
      <c r="M561" s="427"/>
      <c r="N561" s="427"/>
      <c r="O561" s="427"/>
      <c r="P561" s="427"/>
    </row>
    <row r="562" spans="1:16" ht="20.100000000000001" customHeight="1" x14ac:dyDescent="0.25">
      <c r="A562" s="143"/>
      <c r="B562" s="31"/>
      <c r="C562" s="32"/>
      <c r="D562" s="32"/>
      <c r="E562" s="1"/>
      <c r="F562" s="31"/>
      <c r="G562" s="31"/>
      <c r="J562" s="426"/>
      <c r="K562" s="424"/>
      <c r="L562" s="427"/>
      <c r="M562" s="427"/>
      <c r="N562" s="427"/>
      <c r="O562" s="427"/>
      <c r="P562" s="427"/>
    </row>
    <row r="563" spans="1:16" ht="20.100000000000001" customHeight="1" x14ac:dyDescent="0.25">
      <c r="A563" s="143"/>
      <c r="B563" s="31"/>
      <c r="C563" s="32"/>
      <c r="D563" s="32"/>
      <c r="E563" s="1"/>
      <c r="F563" s="31"/>
      <c r="G563" s="31"/>
      <c r="H563" s="17">
        <f>YEAR(C574)</f>
        <v>2007</v>
      </c>
      <c r="I563" s="17">
        <f ca="1">YEAR(TODAY())-YEAR(C574)</f>
        <v>13</v>
      </c>
      <c r="J563" s="426"/>
      <c r="K563" s="424"/>
      <c r="L563" s="427"/>
      <c r="M563" s="427"/>
      <c r="N563" s="427"/>
      <c r="O563" s="427"/>
      <c r="P563" s="427"/>
    </row>
    <row r="564" spans="1:16" ht="20.100000000000001" customHeight="1" x14ac:dyDescent="0.25">
      <c r="A564" s="143"/>
      <c r="B564" s="31"/>
      <c r="C564" s="32"/>
      <c r="D564" s="32"/>
      <c r="E564" s="1"/>
      <c r="F564" s="31"/>
      <c r="G564" s="31"/>
      <c r="H564" s="17">
        <f>YEAR(C575)</f>
        <v>2007</v>
      </c>
      <c r="I564" s="17">
        <f ca="1">YEAR(TODAY())-YEAR(C575)</f>
        <v>13</v>
      </c>
      <c r="J564" s="426"/>
      <c r="K564" s="424"/>
      <c r="L564" s="427"/>
      <c r="M564" s="427"/>
      <c r="N564" s="427"/>
      <c r="O564" s="427"/>
      <c r="P564" s="427"/>
    </row>
    <row r="565" spans="1:16" ht="34.5" customHeight="1" x14ac:dyDescent="0.25">
      <c r="A565" s="143"/>
      <c r="B565" s="31"/>
      <c r="C565" s="32"/>
      <c r="D565" s="32"/>
      <c r="E565" s="1"/>
      <c r="F565" s="31"/>
      <c r="G565" s="31"/>
      <c r="H565" s="17">
        <f>YEAR(C576)</f>
        <v>2007</v>
      </c>
      <c r="I565" s="17">
        <f ca="1">YEAR(TODAY())-YEAR(C576)</f>
        <v>13</v>
      </c>
      <c r="J565" s="426"/>
      <c r="K565" s="424"/>
      <c r="L565" s="427"/>
      <c r="M565" s="427"/>
      <c r="N565" s="427"/>
      <c r="O565" s="427"/>
      <c r="P565" s="427"/>
    </row>
    <row r="566" spans="1:16" ht="20.100000000000001" customHeight="1" x14ac:dyDescent="0.25">
      <c r="A566" s="490" t="s">
        <v>239</v>
      </c>
      <c r="B566" s="490"/>
      <c r="C566" s="491" t="s">
        <v>25</v>
      </c>
      <c r="D566" s="491"/>
      <c r="E566" s="491"/>
      <c r="F566" s="491"/>
      <c r="G566" s="491"/>
      <c r="H566" s="17">
        <f t="shared" ref="H566:H578" si="28">YEAR(C580)</f>
        <v>2005</v>
      </c>
      <c r="I566" s="17">
        <f t="shared" ref="I566:I578" ca="1" si="29">YEAR(TODAY())-YEAR(C580)</f>
        <v>15</v>
      </c>
      <c r="J566" s="426"/>
      <c r="K566" s="428"/>
      <c r="L566" s="427"/>
      <c r="M566" s="427"/>
      <c r="N566" s="427"/>
      <c r="O566" s="427"/>
      <c r="P566" s="427"/>
    </row>
    <row r="567" spans="1:16" ht="20.100000000000001" customHeight="1" x14ac:dyDescent="0.25">
      <c r="A567" s="491" t="s">
        <v>26</v>
      </c>
      <c r="B567" s="491"/>
      <c r="C567" s="491" t="s">
        <v>27</v>
      </c>
      <c r="D567" s="491"/>
      <c r="E567" s="491"/>
      <c r="F567" s="491"/>
      <c r="G567" s="491"/>
      <c r="H567" s="17">
        <f t="shared" si="28"/>
        <v>2007</v>
      </c>
      <c r="I567" s="17">
        <f t="shared" ca="1" si="29"/>
        <v>13</v>
      </c>
      <c r="J567" s="426"/>
      <c r="K567" s="429"/>
      <c r="L567" s="427"/>
      <c r="M567" s="427"/>
      <c r="N567" s="427"/>
      <c r="O567" s="427"/>
      <c r="P567" s="427"/>
    </row>
    <row r="568" spans="1:16" ht="35.25" customHeight="1" x14ac:dyDescent="0.3">
      <c r="A568" s="492" t="s">
        <v>755</v>
      </c>
      <c r="B568" s="492"/>
      <c r="C568" s="492"/>
      <c r="D568" s="492"/>
      <c r="E568" s="492"/>
      <c r="F568" s="492"/>
      <c r="G568" s="4"/>
      <c r="H568" s="17">
        <f t="shared" si="28"/>
        <v>2007</v>
      </c>
      <c r="I568" s="17">
        <f t="shared" ca="1" si="29"/>
        <v>13</v>
      </c>
      <c r="J568" s="426"/>
      <c r="K568" s="427"/>
      <c r="L568" s="427"/>
      <c r="M568" s="427"/>
      <c r="N568" s="427"/>
      <c r="O568" s="427"/>
      <c r="P568" s="427"/>
    </row>
    <row r="569" spans="1:16" ht="20.100000000000001" customHeight="1" x14ac:dyDescent="0.25">
      <c r="A569" s="493" t="s">
        <v>3200</v>
      </c>
      <c r="B569" s="493"/>
      <c r="C569" s="493"/>
      <c r="D569" s="493"/>
      <c r="E569" s="493"/>
      <c r="F569" s="493"/>
      <c r="G569" s="454"/>
      <c r="H569" s="17">
        <f t="shared" si="28"/>
        <v>2007</v>
      </c>
      <c r="I569" s="17">
        <f t="shared" ca="1" si="29"/>
        <v>13</v>
      </c>
      <c r="J569" s="426"/>
      <c r="K569" s="427"/>
      <c r="L569" s="427"/>
      <c r="M569" s="427"/>
      <c r="N569" s="427"/>
      <c r="O569" s="427"/>
      <c r="P569" s="427"/>
    </row>
    <row r="570" spans="1:16" ht="20.100000000000001" customHeight="1" x14ac:dyDescent="0.25">
      <c r="A570" s="443"/>
      <c r="B570" s="443"/>
      <c r="C570" s="443"/>
      <c r="D570" s="443"/>
      <c r="E570" s="443"/>
      <c r="F570" s="443"/>
      <c r="G570" s="6"/>
      <c r="H570" s="17">
        <f t="shared" si="28"/>
        <v>2006</v>
      </c>
      <c r="I570" s="17">
        <f t="shared" ca="1" si="29"/>
        <v>14</v>
      </c>
      <c r="J570" s="426"/>
      <c r="K570" s="430"/>
      <c r="L570" s="427"/>
      <c r="M570" s="427"/>
      <c r="N570" s="427"/>
      <c r="O570" s="427"/>
      <c r="P570" s="427"/>
    </row>
    <row r="571" spans="1:16" ht="20.100000000000001" customHeight="1" x14ac:dyDescent="0.25">
      <c r="A571" s="8" t="s">
        <v>766</v>
      </c>
      <c r="B571" s="8" t="s">
        <v>29</v>
      </c>
      <c r="C571" s="8" t="s">
        <v>30</v>
      </c>
      <c r="D571" s="8" t="s">
        <v>207</v>
      </c>
      <c r="E571" s="8" t="s">
        <v>769</v>
      </c>
      <c r="F571" s="8" t="s">
        <v>773</v>
      </c>
      <c r="G571" s="8" t="s">
        <v>31</v>
      </c>
      <c r="H571" s="17">
        <f t="shared" si="28"/>
        <v>2007</v>
      </c>
      <c r="I571" s="17">
        <f t="shared" ca="1" si="29"/>
        <v>13</v>
      </c>
      <c r="J571" s="426"/>
      <c r="K571" s="430"/>
      <c r="L571" s="427"/>
      <c r="M571" s="427"/>
      <c r="N571" s="427"/>
      <c r="O571" s="427"/>
      <c r="P571" s="427"/>
    </row>
    <row r="572" spans="1:16" ht="20.100000000000001" customHeight="1" x14ac:dyDescent="0.25">
      <c r="A572" s="13" t="s">
        <v>710</v>
      </c>
      <c r="B572" s="14" t="s">
        <v>999</v>
      </c>
      <c r="C572" s="15" t="s">
        <v>1000</v>
      </c>
      <c r="D572" s="15"/>
      <c r="E572" s="15" t="s">
        <v>230</v>
      </c>
      <c r="F572" s="16" t="s">
        <v>231</v>
      </c>
      <c r="G572" s="323"/>
      <c r="H572" s="17">
        <f t="shared" si="28"/>
        <v>2007</v>
      </c>
      <c r="I572" s="17">
        <f t="shared" ca="1" si="29"/>
        <v>13</v>
      </c>
      <c r="J572" s="426"/>
      <c r="K572" s="430"/>
      <c r="L572" s="427"/>
      <c r="M572" s="427"/>
      <c r="N572" s="427"/>
      <c r="O572" s="427"/>
      <c r="P572" s="427"/>
    </row>
    <row r="573" spans="1:16" ht="20.100000000000001" customHeight="1" x14ac:dyDescent="0.25">
      <c r="A573" s="19" t="s">
        <v>712</v>
      </c>
      <c r="B573" s="20" t="s">
        <v>1003</v>
      </c>
      <c r="C573" s="22" t="s">
        <v>1004</v>
      </c>
      <c r="D573" s="22"/>
      <c r="E573" s="21" t="s">
        <v>229</v>
      </c>
      <c r="F573" s="23" t="s">
        <v>236</v>
      </c>
      <c r="G573" s="324"/>
      <c r="H573" s="17">
        <f t="shared" si="28"/>
        <v>2006</v>
      </c>
      <c r="I573" s="17">
        <f t="shared" ca="1" si="29"/>
        <v>14</v>
      </c>
      <c r="J573" s="426"/>
      <c r="K573" s="427"/>
      <c r="L573" s="427"/>
      <c r="M573" s="427"/>
      <c r="N573" s="427"/>
      <c r="O573" s="427"/>
      <c r="P573" s="427"/>
    </row>
    <row r="574" spans="1:16" ht="20.100000000000001" customHeight="1" x14ac:dyDescent="0.25">
      <c r="A574" s="19" t="s">
        <v>726</v>
      </c>
      <c r="B574" s="20" t="s">
        <v>1007</v>
      </c>
      <c r="C574" s="21" t="s">
        <v>1008</v>
      </c>
      <c r="D574" s="21" t="s">
        <v>774</v>
      </c>
      <c r="E574" s="21" t="s">
        <v>229</v>
      </c>
      <c r="F574" s="23" t="s">
        <v>235</v>
      </c>
      <c r="G574" s="324"/>
      <c r="H574" s="17">
        <f t="shared" si="28"/>
        <v>2007</v>
      </c>
      <c r="I574" s="17">
        <f t="shared" ca="1" si="29"/>
        <v>13</v>
      </c>
      <c r="J574" s="426"/>
      <c r="K574" s="431"/>
      <c r="L574" s="427"/>
      <c r="M574" s="427"/>
      <c r="N574" s="427"/>
      <c r="O574" s="427"/>
      <c r="P574" s="427"/>
    </row>
    <row r="575" spans="1:16" ht="20.100000000000001" customHeight="1" x14ac:dyDescent="0.25">
      <c r="A575" s="19" t="s">
        <v>728</v>
      </c>
      <c r="B575" s="20" t="s">
        <v>1010</v>
      </c>
      <c r="C575" s="21" t="s">
        <v>1011</v>
      </c>
      <c r="D575" s="21"/>
      <c r="E575" s="21" t="s">
        <v>230</v>
      </c>
      <c r="F575" s="23" t="s">
        <v>231</v>
      </c>
      <c r="G575" s="324"/>
      <c r="H575" s="17">
        <f t="shared" si="28"/>
        <v>2007</v>
      </c>
      <c r="I575" s="17">
        <f t="shared" ca="1" si="29"/>
        <v>13</v>
      </c>
      <c r="J575" s="426"/>
      <c r="K575" s="432"/>
      <c r="L575" s="427"/>
      <c r="M575" s="427"/>
      <c r="N575" s="427"/>
      <c r="O575" s="427"/>
      <c r="P575" s="427"/>
    </row>
    <row r="576" spans="1:16" ht="20.100000000000001" customHeight="1" x14ac:dyDescent="0.25">
      <c r="A576" s="19" t="s">
        <v>730</v>
      </c>
      <c r="B576" s="20" t="s">
        <v>468</v>
      </c>
      <c r="C576" s="21" t="s">
        <v>1016</v>
      </c>
      <c r="D576" s="21" t="s">
        <v>774</v>
      </c>
      <c r="E576" s="21" t="s">
        <v>229</v>
      </c>
      <c r="F576" s="23" t="s">
        <v>231</v>
      </c>
      <c r="G576" s="324"/>
      <c r="H576" s="17">
        <f t="shared" si="28"/>
        <v>2007</v>
      </c>
      <c r="I576" s="17">
        <f t="shared" ca="1" si="29"/>
        <v>13</v>
      </c>
      <c r="J576" s="426"/>
      <c r="K576" s="427"/>
      <c r="L576" s="427"/>
      <c r="M576" s="427"/>
      <c r="N576" s="427"/>
      <c r="O576" s="427"/>
      <c r="P576" s="427"/>
    </row>
    <row r="577" spans="1:16" ht="20.100000000000001" customHeight="1" x14ac:dyDescent="0.25">
      <c r="A577" s="19" t="s">
        <v>732</v>
      </c>
      <c r="B577" s="20" t="s">
        <v>1021</v>
      </c>
      <c r="C577" s="21" t="s">
        <v>1022</v>
      </c>
      <c r="D577" s="21"/>
      <c r="E577" s="21" t="s">
        <v>229</v>
      </c>
      <c r="F577" s="23" t="s">
        <v>231</v>
      </c>
      <c r="G577" s="324"/>
      <c r="H577" s="17">
        <f t="shared" si="28"/>
        <v>2007</v>
      </c>
      <c r="I577" s="17">
        <f t="shared" ca="1" si="29"/>
        <v>13</v>
      </c>
      <c r="J577" s="426"/>
      <c r="K577" s="427"/>
      <c r="L577" s="433"/>
      <c r="M577" s="427"/>
      <c r="N577" s="433"/>
      <c r="O577" s="434"/>
      <c r="P577" s="427"/>
    </row>
    <row r="578" spans="1:16" ht="20.100000000000001" customHeight="1" x14ac:dyDescent="0.25">
      <c r="A578" s="19" t="s">
        <v>734</v>
      </c>
      <c r="B578" s="20" t="s">
        <v>1025</v>
      </c>
      <c r="C578" s="21" t="s">
        <v>557</v>
      </c>
      <c r="D578" s="21"/>
      <c r="E578" s="21" t="s">
        <v>230</v>
      </c>
      <c r="F578" s="23" t="s">
        <v>231</v>
      </c>
      <c r="G578" s="324"/>
      <c r="H578" s="17">
        <f t="shared" si="28"/>
        <v>2007</v>
      </c>
      <c r="I578" s="17">
        <f t="shared" ca="1" si="29"/>
        <v>13</v>
      </c>
      <c r="J578" s="426"/>
      <c r="K578" s="427"/>
      <c r="L578" s="435"/>
      <c r="M578" s="427"/>
      <c r="N578" s="427"/>
      <c r="O578" s="427"/>
      <c r="P578" s="427"/>
    </row>
    <row r="579" spans="1:16" ht="20.100000000000001" customHeight="1" x14ac:dyDescent="0.25">
      <c r="A579" s="19" t="s">
        <v>735</v>
      </c>
      <c r="B579" s="20" t="s">
        <v>1028</v>
      </c>
      <c r="C579" s="21" t="s">
        <v>1029</v>
      </c>
      <c r="D579" s="21"/>
      <c r="E579" s="21" t="s">
        <v>229</v>
      </c>
      <c r="F579" s="23" t="s">
        <v>235</v>
      </c>
      <c r="G579" s="324"/>
      <c r="J579" s="426"/>
      <c r="K579" s="427"/>
      <c r="L579" s="436"/>
      <c r="M579" s="435"/>
      <c r="N579" s="427"/>
      <c r="O579" s="427"/>
      <c r="P579" s="427"/>
    </row>
    <row r="580" spans="1:16" ht="20.100000000000001" customHeight="1" x14ac:dyDescent="0.25">
      <c r="A580" s="19" t="s">
        <v>737</v>
      </c>
      <c r="B580" s="20" t="s">
        <v>1032</v>
      </c>
      <c r="C580" s="21" t="s">
        <v>1033</v>
      </c>
      <c r="D580" s="21"/>
      <c r="E580" s="21" t="s">
        <v>229</v>
      </c>
      <c r="F580" s="23" t="s">
        <v>231</v>
      </c>
      <c r="G580" s="324"/>
      <c r="J580" s="426"/>
      <c r="K580" s="427"/>
      <c r="L580" s="436"/>
      <c r="M580" s="435"/>
      <c r="N580" s="427"/>
      <c r="O580" s="427"/>
      <c r="P580" s="427"/>
    </row>
    <row r="581" spans="1:16" ht="20.100000000000001" customHeight="1" x14ac:dyDescent="0.25">
      <c r="A581" s="19" t="s">
        <v>2</v>
      </c>
      <c r="B581" s="20" t="s">
        <v>469</v>
      </c>
      <c r="C581" s="21" t="s">
        <v>1036</v>
      </c>
      <c r="D581" s="21" t="s">
        <v>774</v>
      </c>
      <c r="E581" s="21" t="s">
        <v>229</v>
      </c>
      <c r="F581" s="23" t="s">
        <v>231</v>
      </c>
      <c r="G581" s="324"/>
      <c r="J581" s="426"/>
      <c r="K581" s="427"/>
      <c r="L581" s="489"/>
      <c r="M581" s="489"/>
      <c r="N581" s="489"/>
      <c r="O581" s="435"/>
      <c r="P581" s="427"/>
    </row>
    <row r="582" spans="1:16" ht="20.100000000000001" customHeight="1" x14ac:dyDescent="0.25">
      <c r="A582" s="19" t="s">
        <v>3</v>
      </c>
      <c r="B582" s="20" t="s">
        <v>1039</v>
      </c>
      <c r="C582" s="21" t="s">
        <v>1040</v>
      </c>
      <c r="D582" s="21" t="s">
        <v>774</v>
      </c>
      <c r="E582" s="21" t="s">
        <v>229</v>
      </c>
      <c r="F582" s="23" t="s">
        <v>235</v>
      </c>
      <c r="G582" s="324"/>
      <c r="J582" s="426"/>
      <c r="K582" s="427"/>
      <c r="L582" s="435"/>
      <c r="M582" s="427"/>
      <c r="N582" s="427"/>
      <c r="O582" s="427"/>
      <c r="P582" s="427"/>
    </row>
    <row r="583" spans="1:16" ht="20.100000000000001" customHeight="1" x14ac:dyDescent="0.25">
      <c r="A583" s="19" t="s">
        <v>11</v>
      </c>
      <c r="B583" s="20" t="s">
        <v>391</v>
      </c>
      <c r="C583" s="21" t="s">
        <v>1041</v>
      </c>
      <c r="D583" s="21" t="s">
        <v>774</v>
      </c>
      <c r="E583" s="21" t="s">
        <v>229</v>
      </c>
      <c r="F583" s="23" t="s">
        <v>685</v>
      </c>
      <c r="G583" s="324"/>
      <c r="J583" s="426"/>
      <c r="K583" s="427"/>
      <c r="L583" s="435"/>
      <c r="M583" s="427"/>
      <c r="N583" s="427"/>
      <c r="O583" s="427"/>
      <c r="P583" s="427"/>
    </row>
    <row r="584" spans="1:16" ht="20.100000000000001" customHeight="1" x14ac:dyDescent="0.25">
      <c r="A584" s="19" t="s">
        <v>24</v>
      </c>
      <c r="B584" s="20" t="s">
        <v>1043</v>
      </c>
      <c r="C584" s="21" t="s">
        <v>561</v>
      </c>
      <c r="D584" s="21"/>
      <c r="E584" s="21" t="s">
        <v>229</v>
      </c>
      <c r="F584" s="23" t="s">
        <v>235</v>
      </c>
      <c r="G584" s="324"/>
      <c r="J584" s="426"/>
      <c r="K584" s="427"/>
      <c r="L584" s="435"/>
      <c r="M584" s="427"/>
      <c r="N584" s="427"/>
      <c r="O584" s="427"/>
      <c r="P584" s="427"/>
    </row>
    <row r="585" spans="1:16" ht="20.100000000000001" customHeight="1" x14ac:dyDescent="0.25">
      <c r="A585" s="19" t="s">
        <v>17</v>
      </c>
      <c r="B585" s="20" t="s">
        <v>1046</v>
      </c>
      <c r="C585" s="21" t="s">
        <v>1047</v>
      </c>
      <c r="D585" s="21" t="s">
        <v>774</v>
      </c>
      <c r="E585" s="21" t="s">
        <v>230</v>
      </c>
      <c r="F585" s="23" t="s">
        <v>231</v>
      </c>
      <c r="G585" s="324"/>
      <c r="J585" s="426"/>
      <c r="K585" s="427"/>
      <c r="L585" s="435"/>
      <c r="M585" s="427"/>
      <c r="N585" s="427"/>
      <c r="O585" s="427"/>
      <c r="P585" s="427"/>
    </row>
    <row r="586" spans="1:16" ht="20.100000000000001" customHeight="1" x14ac:dyDescent="0.25">
      <c r="A586" s="19" t="s">
        <v>21</v>
      </c>
      <c r="B586" s="20" t="s">
        <v>1048</v>
      </c>
      <c r="C586" s="21" t="s">
        <v>1022</v>
      </c>
      <c r="D586" s="21"/>
      <c r="E586" s="21" t="s">
        <v>229</v>
      </c>
      <c r="F586" s="23" t="s">
        <v>231</v>
      </c>
      <c r="G586" s="324"/>
    </row>
    <row r="587" spans="1:16" s="2" customFormat="1" ht="23.25" customHeight="1" x14ac:dyDescent="0.3">
      <c r="A587" s="19" t="s">
        <v>743</v>
      </c>
      <c r="B587" s="20" t="s">
        <v>1050</v>
      </c>
      <c r="C587" s="21" t="s">
        <v>1051</v>
      </c>
      <c r="D587" s="21" t="s">
        <v>774</v>
      </c>
      <c r="E587" s="21" t="s">
        <v>229</v>
      </c>
      <c r="F587" s="23" t="s">
        <v>231</v>
      </c>
      <c r="G587" s="324"/>
      <c r="H587" s="5"/>
      <c r="I587" s="5"/>
      <c r="J587" s="5"/>
    </row>
    <row r="588" spans="1:16" s="2" customFormat="1" ht="20.100000000000001" customHeight="1" x14ac:dyDescent="0.25">
      <c r="A588" s="19" t="s">
        <v>7</v>
      </c>
      <c r="B588" s="20" t="s">
        <v>1053</v>
      </c>
      <c r="C588" s="21" t="s">
        <v>1054</v>
      </c>
      <c r="D588" s="21" t="s">
        <v>774</v>
      </c>
      <c r="E588" s="21" t="s">
        <v>229</v>
      </c>
      <c r="F588" s="23" t="s">
        <v>231</v>
      </c>
      <c r="G588" s="324"/>
      <c r="H588" s="7"/>
      <c r="I588" s="7"/>
      <c r="J588" s="7"/>
    </row>
    <row r="589" spans="1:16" s="2" customFormat="1" ht="20.100000000000001" customHeight="1" x14ac:dyDescent="0.25">
      <c r="A589" s="19" t="s">
        <v>744</v>
      </c>
      <c r="B589" s="20" t="s">
        <v>1057</v>
      </c>
      <c r="C589" s="21" t="s">
        <v>1058</v>
      </c>
      <c r="D589" s="21" t="s">
        <v>774</v>
      </c>
      <c r="E589" s="21" t="s">
        <v>229</v>
      </c>
      <c r="F589" s="23" t="s">
        <v>231</v>
      </c>
      <c r="G589" s="324"/>
      <c r="H589" s="7"/>
      <c r="I589" s="7"/>
      <c r="J589" s="7"/>
    </row>
    <row r="590" spans="1:16" s="2" customFormat="1" ht="20.100000000000001" customHeight="1" x14ac:dyDescent="0.25">
      <c r="A590" s="19" t="s">
        <v>19</v>
      </c>
      <c r="B590" s="20" t="s">
        <v>1061</v>
      </c>
      <c r="C590" s="21" t="s">
        <v>1062</v>
      </c>
      <c r="D590" s="21"/>
      <c r="E590" s="21" t="s">
        <v>229</v>
      </c>
      <c r="F590" s="23" t="s">
        <v>236</v>
      </c>
      <c r="G590" s="324"/>
      <c r="H590" s="7"/>
      <c r="I590" s="7"/>
      <c r="J590" s="7"/>
    </row>
    <row r="591" spans="1:16" s="2" customFormat="1" ht="20.100000000000001" customHeight="1" x14ac:dyDescent="0.25">
      <c r="A591" s="19" t="s">
        <v>12</v>
      </c>
      <c r="B591" s="20" t="s">
        <v>1065</v>
      </c>
      <c r="C591" s="21" t="s">
        <v>1066</v>
      </c>
      <c r="D591" s="21" t="s">
        <v>774</v>
      </c>
      <c r="E591" s="21" t="s">
        <v>230</v>
      </c>
      <c r="F591" s="23" t="s">
        <v>231</v>
      </c>
      <c r="G591" s="324"/>
      <c r="H591" s="7"/>
      <c r="I591" s="7"/>
      <c r="J591" s="7"/>
    </row>
    <row r="592" spans="1:16" ht="20.100000000000001" customHeight="1" x14ac:dyDescent="0.25">
      <c r="A592" s="19" t="s">
        <v>745</v>
      </c>
      <c r="B592" s="20" t="s">
        <v>1068</v>
      </c>
      <c r="C592" s="21" t="s">
        <v>1069</v>
      </c>
      <c r="D592" s="21" t="s">
        <v>774</v>
      </c>
      <c r="E592" s="21" t="s">
        <v>229</v>
      </c>
      <c r="F592" s="23" t="s">
        <v>236</v>
      </c>
      <c r="G592" s="324"/>
      <c r="H592" s="17">
        <f>YEAR(C609)</f>
        <v>2007</v>
      </c>
      <c r="I592" s="17">
        <f ca="1">YEAR(TODAY())-YEAR(C609)</f>
        <v>13</v>
      </c>
      <c r="J592" s="426"/>
      <c r="K592" s="424"/>
      <c r="L592" s="427"/>
      <c r="M592" s="427"/>
      <c r="N592" s="427"/>
      <c r="O592" s="427"/>
      <c r="P592" s="427"/>
    </row>
    <row r="593" spans="1:16" ht="20.100000000000001" customHeight="1" x14ac:dyDescent="0.25">
      <c r="A593" s="27" t="s">
        <v>749</v>
      </c>
      <c r="B593" s="168"/>
      <c r="C593" s="169"/>
      <c r="D593" s="169"/>
      <c r="E593" s="169"/>
      <c r="F593" s="455"/>
      <c r="G593" s="456"/>
      <c r="H593" s="17">
        <f>YEAR(C610)</f>
        <v>2006</v>
      </c>
      <c r="I593" s="17">
        <f ca="1">YEAR(TODAY())-YEAR(C610)</f>
        <v>14</v>
      </c>
      <c r="J593" s="426"/>
      <c r="K593" s="424"/>
      <c r="L593" s="427"/>
      <c r="M593" s="427"/>
      <c r="N593" s="427"/>
      <c r="O593" s="427"/>
      <c r="P593" s="427"/>
    </row>
    <row r="594" spans="1:16" ht="20.100000000000001" customHeight="1" x14ac:dyDescent="0.25">
      <c r="A594" s="28"/>
      <c r="B594" s="29"/>
      <c r="C594" s="1"/>
      <c r="D594" s="494" t="s">
        <v>452</v>
      </c>
      <c r="E594" s="494"/>
      <c r="F594" s="494"/>
      <c r="G594" s="494"/>
      <c r="J594" s="426"/>
      <c r="K594" s="424"/>
      <c r="L594" s="427"/>
      <c r="M594" s="427"/>
      <c r="N594" s="427"/>
      <c r="O594" s="427"/>
      <c r="P594" s="427"/>
    </row>
    <row r="595" spans="1:16" ht="20.100000000000001" customHeight="1" x14ac:dyDescent="0.25">
      <c r="A595" s="143"/>
      <c r="B595" s="31"/>
      <c r="C595" s="32"/>
      <c r="D595" s="32"/>
      <c r="E595" s="1"/>
      <c r="F595" s="31"/>
      <c r="G595" s="31"/>
      <c r="J595" s="426"/>
      <c r="K595" s="424"/>
      <c r="L595" s="427"/>
      <c r="M595" s="427"/>
      <c r="N595" s="427"/>
      <c r="O595" s="427"/>
      <c r="P595" s="427"/>
    </row>
    <row r="596" spans="1:16" ht="21.75" customHeight="1" x14ac:dyDescent="0.25">
      <c r="A596" s="143"/>
      <c r="B596" s="31"/>
      <c r="C596" s="32"/>
      <c r="D596" s="32"/>
      <c r="E596" s="1"/>
      <c r="F596" s="31"/>
      <c r="G596" s="31"/>
      <c r="J596" s="426"/>
      <c r="K596" s="424"/>
      <c r="L596" s="427"/>
      <c r="M596" s="427"/>
      <c r="N596" s="427"/>
      <c r="O596" s="427"/>
      <c r="P596" s="427"/>
    </row>
    <row r="597" spans="1:16" ht="26.25" customHeight="1" x14ac:dyDescent="0.25">
      <c r="A597" s="143"/>
      <c r="B597" s="31"/>
      <c r="C597" s="32"/>
      <c r="D597" s="32"/>
      <c r="E597" s="1"/>
      <c r="F597" s="31"/>
      <c r="G597" s="31"/>
      <c r="J597" s="426"/>
      <c r="K597" s="424"/>
      <c r="L597" s="427"/>
      <c r="M597" s="427"/>
      <c r="N597" s="427"/>
      <c r="O597" s="427"/>
      <c r="P597" s="427"/>
    </row>
    <row r="598" spans="1:16" ht="20.100000000000001" customHeight="1" x14ac:dyDescent="0.3">
      <c r="A598" s="143"/>
      <c r="B598" s="31"/>
      <c r="C598" s="32"/>
      <c r="D598" s="488" t="s">
        <v>3247</v>
      </c>
      <c r="E598" s="488"/>
      <c r="F598" s="488"/>
      <c r="G598" s="488"/>
      <c r="H598" s="17">
        <f>YEAR(C611)</f>
        <v>2007</v>
      </c>
      <c r="I598" s="17">
        <f ca="1">YEAR(TODAY())-YEAR(C611)</f>
        <v>13</v>
      </c>
      <c r="J598" s="426"/>
      <c r="K598" s="424"/>
      <c r="L598" s="427"/>
      <c r="M598" s="427"/>
      <c r="N598" s="427"/>
      <c r="O598" s="427"/>
      <c r="P598" s="427"/>
    </row>
    <row r="599" spans="1:16" ht="20.100000000000001" customHeight="1" x14ac:dyDescent="0.25">
      <c r="H599" s="17">
        <f>YEAR(C612)</f>
        <v>2007</v>
      </c>
      <c r="I599" s="17">
        <f ca="1">YEAR(TODAY())-YEAR(C612)</f>
        <v>13</v>
      </c>
      <c r="J599" s="426"/>
      <c r="K599" s="424"/>
      <c r="L599" s="427"/>
      <c r="M599" s="427"/>
      <c r="N599" s="427"/>
      <c r="O599" s="427"/>
      <c r="P599" s="427"/>
    </row>
    <row r="600" spans="1:16" ht="32.25" customHeight="1" x14ac:dyDescent="0.25">
      <c r="H600" s="17">
        <f>YEAR(C613)</f>
        <v>2007</v>
      </c>
      <c r="I600" s="17">
        <f ca="1">YEAR(TODAY())-YEAR(C613)</f>
        <v>13</v>
      </c>
      <c r="J600" s="426"/>
      <c r="K600" s="424"/>
      <c r="L600" s="427"/>
      <c r="M600" s="427"/>
      <c r="N600" s="427"/>
      <c r="O600" s="427"/>
      <c r="P600" s="427"/>
    </row>
    <row r="601" spans="1:16" ht="20.100000000000001" customHeight="1" x14ac:dyDescent="0.25">
      <c r="H601" s="17">
        <f>YEAR(C614)</f>
        <v>2007</v>
      </c>
      <c r="I601" s="17">
        <f ca="1">YEAR(TODAY())-YEAR(C614)</f>
        <v>13</v>
      </c>
      <c r="J601" s="426"/>
      <c r="K601" s="424"/>
      <c r="L601" s="427"/>
      <c r="M601" s="427"/>
      <c r="N601" s="427"/>
      <c r="O601" s="427"/>
      <c r="P601" s="427"/>
    </row>
    <row r="602" spans="1:16" ht="17.25" customHeight="1" x14ac:dyDescent="0.25">
      <c r="J602" s="426"/>
      <c r="K602" s="424"/>
      <c r="L602" s="427"/>
      <c r="M602" s="427"/>
      <c r="N602" s="427"/>
      <c r="O602" s="427"/>
      <c r="P602" s="427"/>
    </row>
    <row r="603" spans="1:16" ht="18" customHeight="1" x14ac:dyDescent="0.25">
      <c r="A603" s="490" t="s">
        <v>239</v>
      </c>
      <c r="B603" s="490"/>
      <c r="C603" s="491" t="s">
        <v>25</v>
      </c>
      <c r="D603" s="491"/>
      <c r="E603" s="491"/>
      <c r="F603" s="491"/>
      <c r="G603" s="491"/>
      <c r="H603" s="17">
        <f t="shared" ref="H603:H615" si="30">YEAR(C617)</f>
        <v>2007</v>
      </c>
      <c r="I603" s="17">
        <f t="shared" ref="I603:I615" ca="1" si="31">YEAR(TODAY())-YEAR(C617)</f>
        <v>13</v>
      </c>
      <c r="J603" s="426"/>
      <c r="K603" s="428"/>
      <c r="L603" s="427"/>
      <c r="M603" s="427"/>
      <c r="N603" s="427"/>
      <c r="O603" s="427"/>
      <c r="P603" s="427"/>
    </row>
    <row r="604" spans="1:16" ht="18" customHeight="1" x14ac:dyDescent="0.25">
      <c r="A604" s="491" t="s">
        <v>26</v>
      </c>
      <c r="B604" s="491"/>
      <c r="C604" s="491" t="s">
        <v>27</v>
      </c>
      <c r="D604" s="491"/>
      <c r="E604" s="491"/>
      <c r="F604" s="491"/>
      <c r="G604" s="491"/>
      <c r="H604" s="17">
        <f t="shared" si="30"/>
        <v>2007</v>
      </c>
      <c r="I604" s="17">
        <f t="shared" ca="1" si="31"/>
        <v>13</v>
      </c>
      <c r="J604" s="426"/>
      <c r="K604" s="429"/>
      <c r="L604" s="427"/>
      <c r="M604" s="427"/>
      <c r="N604" s="427"/>
      <c r="O604" s="427"/>
      <c r="P604" s="427"/>
    </row>
    <row r="605" spans="1:16" ht="33.75" customHeight="1" x14ac:dyDescent="0.3">
      <c r="A605" s="492" t="s">
        <v>756</v>
      </c>
      <c r="B605" s="492"/>
      <c r="C605" s="492"/>
      <c r="D605" s="492"/>
      <c r="E605" s="492"/>
      <c r="F605" s="492"/>
      <c r="G605" s="4"/>
      <c r="H605" s="17">
        <f t="shared" si="30"/>
        <v>2007</v>
      </c>
      <c r="I605" s="17">
        <f t="shared" ca="1" si="31"/>
        <v>13</v>
      </c>
      <c r="J605" s="426"/>
      <c r="K605" s="427"/>
      <c r="L605" s="427"/>
      <c r="M605" s="427"/>
      <c r="N605" s="427"/>
      <c r="O605" s="427"/>
      <c r="P605" s="427"/>
    </row>
    <row r="606" spans="1:16" ht="18" customHeight="1" x14ac:dyDescent="0.25">
      <c r="A606" s="493" t="s">
        <v>3200</v>
      </c>
      <c r="B606" s="493"/>
      <c r="C606" s="493"/>
      <c r="D606" s="493"/>
      <c r="E606" s="493"/>
      <c r="F606" s="493"/>
      <c r="G606" s="454"/>
      <c r="H606" s="17">
        <f t="shared" si="30"/>
        <v>2007</v>
      </c>
      <c r="I606" s="17">
        <f t="shared" ca="1" si="31"/>
        <v>13</v>
      </c>
      <c r="J606" s="426"/>
      <c r="K606" s="427"/>
      <c r="L606" s="427"/>
      <c r="M606" s="427"/>
      <c r="N606" s="427"/>
      <c r="O606" s="427"/>
      <c r="P606" s="427"/>
    </row>
    <row r="607" spans="1:16" ht="18" customHeight="1" x14ac:dyDescent="0.25">
      <c r="A607" s="443"/>
      <c r="B607" s="443"/>
      <c r="C607" s="443"/>
      <c r="D607" s="443"/>
      <c r="E607" s="443"/>
      <c r="F607" s="443"/>
      <c r="G607" s="6"/>
      <c r="H607" s="17">
        <f t="shared" si="30"/>
        <v>2007</v>
      </c>
      <c r="I607" s="17">
        <f t="shared" ca="1" si="31"/>
        <v>13</v>
      </c>
      <c r="J607" s="426"/>
      <c r="K607" s="430"/>
      <c r="L607" s="427"/>
      <c r="M607" s="427"/>
      <c r="N607" s="427"/>
      <c r="O607" s="427"/>
      <c r="P607" s="427"/>
    </row>
    <row r="608" spans="1:16" ht="18" customHeight="1" x14ac:dyDescent="0.25">
      <c r="A608" s="8" t="s">
        <v>766</v>
      </c>
      <c r="B608" s="8" t="s">
        <v>29</v>
      </c>
      <c r="C608" s="8" t="s">
        <v>30</v>
      </c>
      <c r="D608" s="8" t="s">
        <v>207</v>
      </c>
      <c r="E608" s="8" t="s">
        <v>769</v>
      </c>
      <c r="F608" s="8" t="s">
        <v>773</v>
      </c>
      <c r="G608" s="8" t="s">
        <v>31</v>
      </c>
      <c r="H608" s="17">
        <f t="shared" si="30"/>
        <v>2007</v>
      </c>
      <c r="I608" s="17">
        <f t="shared" ca="1" si="31"/>
        <v>13</v>
      </c>
      <c r="J608" s="426"/>
      <c r="K608" s="430"/>
      <c r="L608" s="427"/>
      <c r="M608" s="427"/>
      <c r="N608" s="427"/>
      <c r="O608" s="427"/>
      <c r="P608" s="427"/>
    </row>
    <row r="609" spans="1:16" ht="18" customHeight="1" x14ac:dyDescent="0.25">
      <c r="A609" s="13" t="s">
        <v>710</v>
      </c>
      <c r="B609" s="14" t="s">
        <v>2298</v>
      </c>
      <c r="C609" s="15" t="s">
        <v>1075</v>
      </c>
      <c r="D609" s="15" t="s">
        <v>774</v>
      </c>
      <c r="E609" s="15" t="s">
        <v>229</v>
      </c>
      <c r="F609" s="16" t="s">
        <v>1076</v>
      </c>
      <c r="G609" s="323"/>
      <c r="H609" s="17">
        <f t="shared" si="30"/>
        <v>2007</v>
      </c>
      <c r="I609" s="17">
        <f t="shared" ca="1" si="31"/>
        <v>13</v>
      </c>
      <c r="J609" s="426"/>
      <c r="K609" s="430"/>
      <c r="L609" s="427"/>
      <c r="M609" s="427"/>
      <c r="N609" s="427"/>
      <c r="O609" s="427"/>
      <c r="P609" s="427"/>
    </row>
    <row r="610" spans="1:16" ht="18" customHeight="1" x14ac:dyDescent="0.25">
      <c r="A610" s="19" t="s">
        <v>712</v>
      </c>
      <c r="B610" s="20" t="s">
        <v>2299</v>
      </c>
      <c r="C610" s="22" t="s">
        <v>1079</v>
      </c>
      <c r="D610" s="22" t="s">
        <v>774</v>
      </c>
      <c r="E610" s="21" t="s">
        <v>229</v>
      </c>
      <c r="F610" s="23" t="s">
        <v>232</v>
      </c>
      <c r="G610" s="324"/>
      <c r="H610" s="17">
        <f t="shared" si="30"/>
        <v>2007</v>
      </c>
      <c r="I610" s="17">
        <f t="shared" ca="1" si="31"/>
        <v>13</v>
      </c>
      <c r="J610" s="426"/>
      <c r="K610" s="427"/>
      <c r="L610" s="427"/>
      <c r="M610" s="427"/>
      <c r="N610" s="427"/>
      <c r="O610" s="427"/>
      <c r="P610" s="427"/>
    </row>
    <row r="611" spans="1:16" ht="18" customHeight="1" x14ac:dyDescent="0.25">
      <c r="A611" s="19" t="s">
        <v>726</v>
      </c>
      <c r="B611" s="20" t="s">
        <v>2300</v>
      </c>
      <c r="C611" s="21" t="s">
        <v>1082</v>
      </c>
      <c r="D611" s="21"/>
      <c r="E611" s="21" t="s">
        <v>229</v>
      </c>
      <c r="F611" s="23" t="s">
        <v>232</v>
      </c>
      <c r="G611" s="324"/>
      <c r="H611" s="17">
        <f t="shared" si="30"/>
        <v>2007</v>
      </c>
      <c r="I611" s="17">
        <f t="shared" ca="1" si="31"/>
        <v>13</v>
      </c>
      <c r="J611" s="426"/>
      <c r="K611" s="431"/>
      <c r="L611" s="427"/>
      <c r="M611" s="427"/>
      <c r="N611" s="427"/>
      <c r="O611" s="427"/>
      <c r="P611" s="427"/>
    </row>
    <row r="612" spans="1:16" ht="18" customHeight="1" x14ac:dyDescent="0.25">
      <c r="A612" s="19" t="s">
        <v>728</v>
      </c>
      <c r="B612" s="20" t="s">
        <v>2302</v>
      </c>
      <c r="C612" s="21" t="s">
        <v>1087</v>
      </c>
      <c r="D612" s="21"/>
      <c r="E612" s="21" t="s">
        <v>229</v>
      </c>
      <c r="F612" s="23" t="s">
        <v>232</v>
      </c>
      <c r="G612" s="324"/>
      <c r="H612" s="17">
        <f t="shared" si="30"/>
        <v>2007</v>
      </c>
      <c r="I612" s="17">
        <f t="shared" ca="1" si="31"/>
        <v>13</v>
      </c>
      <c r="J612" s="426"/>
      <c r="K612" s="432"/>
      <c r="L612" s="427"/>
      <c r="M612" s="427"/>
      <c r="N612" s="427"/>
      <c r="O612" s="427"/>
      <c r="P612" s="427"/>
    </row>
    <row r="613" spans="1:16" ht="18" customHeight="1" x14ac:dyDescent="0.25">
      <c r="A613" s="19" t="s">
        <v>730</v>
      </c>
      <c r="B613" s="20" t="s">
        <v>2303</v>
      </c>
      <c r="C613" s="21" t="s">
        <v>1088</v>
      </c>
      <c r="D613" s="21"/>
      <c r="E613" s="21" t="s">
        <v>229</v>
      </c>
      <c r="F613" s="23" t="s">
        <v>232</v>
      </c>
      <c r="G613" s="324"/>
      <c r="H613" s="17">
        <f t="shared" si="30"/>
        <v>2006</v>
      </c>
      <c r="I613" s="17">
        <f t="shared" ca="1" si="31"/>
        <v>14</v>
      </c>
      <c r="J613" s="426"/>
      <c r="K613" s="427"/>
      <c r="L613" s="427"/>
      <c r="M613" s="427"/>
      <c r="N613" s="427"/>
      <c r="O613" s="427"/>
      <c r="P613" s="427"/>
    </row>
    <row r="614" spans="1:16" ht="18" customHeight="1" x14ac:dyDescent="0.25">
      <c r="A614" s="19" t="s">
        <v>732</v>
      </c>
      <c r="B614" s="20" t="s">
        <v>2304</v>
      </c>
      <c r="C614" s="21" t="s">
        <v>1089</v>
      </c>
      <c r="D614" s="21" t="s">
        <v>774</v>
      </c>
      <c r="E614" s="21" t="s">
        <v>229</v>
      </c>
      <c r="F614" s="23" t="s">
        <v>232</v>
      </c>
      <c r="G614" s="324"/>
      <c r="H614" s="17">
        <f t="shared" si="30"/>
        <v>2006</v>
      </c>
      <c r="I614" s="17">
        <f t="shared" ca="1" si="31"/>
        <v>14</v>
      </c>
      <c r="J614" s="426"/>
      <c r="K614" s="427"/>
      <c r="L614" s="433"/>
      <c r="M614" s="427"/>
      <c r="N614" s="433"/>
      <c r="O614" s="434"/>
      <c r="P614" s="427"/>
    </row>
    <row r="615" spans="1:16" ht="18" customHeight="1" x14ac:dyDescent="0.25">
      <c r="A615" s="19" t="s">
        <v>734</v>
      </c>
      <c r="B615" s="20" t="s">
        <v>381</v>
      </c>
      <c r="C615" s="21" t="s">
        <v>1092</v>
      </c>
      <c r="D615" s="21"/>
      <c r="E615" s="21" t="s">
        <v>229</v>
      </c>
      <c r="F615" s="23" t="s">
        <v>232</v>
      </c>
      <c r="G615" s="324"/>
      <c r="H615" s="17">
        <f t="shared" si="30"/>
        <v>2007</v>
      </c>
      <c r="I615" s="17">
        <f t="shared" ca="1" si="31"/>
        <v>13</v>
      </c>
      <c r="J615" s="426"/>
      <c r="K615" s="427"/>
      <c r="L615" s="435"/>
      <c r="M615" s="427"/>
      <c r="N615" s="427"/>
      <c r="O615" s="427"/>
      <c r="P615" s="427"/>
    </row>
    <row r="616" spans="1:16" ht="18" customHeight="1" x14ac:dyDescent="0.25">
      <c r="A616" s="19" t="s">
        <v>735</v>
      </c>
      <c r="B616" s="20" t="s">
        <v>2305</v>
      </c>
      <c r="C616" s="21" t="s">
        <v>1094</v>
      </c>
      <c r="D616" s="21" t="s">
        <v>774</v>
      </c>
      <c r="E616" s="21" t="s">
        <v>229</v>
      </c>
      <c r="F616" s="23" t="s">
        <v>232</v>
      </c>
      <c r="G616" s="324"/>
      <c r="J616" s="426"/>
      <c r="K616" s="427"/>
      <c r="L616" s="436"/>
      <c r="M616" s="435"/>
      <c r="N616" s="427"/>
      <c r="O616" s="427"/>
      <c r="P616" s="427"/>
    </row>
    <row r="617" spans="1:16" ht="18" customHeight="1" x14ac:dyDescent="0.25">
      <c r="A617" s="19" t="s">
        <v>737</v>
      </c>
      <c r="B617" s="20" t="s">
        <v>1697</v>
      </c>
      <c r="C617" s="21" t="s">
        <v>1097</v>
      </c>
      <c r="D617" s="21"/>
      <c r="E617" s="21" t="s">
        <v>229</v>
      </c>
      <c r="F617" s="23" t="s">
        <v>232</v>
      </c>
      <c r="G617" s="324"/>
      <c r="J617" s="426"/>
      <c r="K617" s="427"/>
      <c r="L617" s="436"/>
      <c r="M617" s="435"/>
      <c r="N617" s="427"/>
      <c r="O617" s="427"/>
      <c r="P617" s="427"/>
    </row>
    <row r="618" spans="1:16" ht="18" customHeight="1" x14ac:dyDescent="0.25">
      <c r="A618" s="19" t="s">
        <v>2</v>
      </c>
      <c r="B618" s="20" t="s">
        <v>2306</v>
      </c>
      <c r="C618" s="21" t="s">
        <v>1058</v>
      </c>
      <c r="D618" s="21"/>
      <c r="E618" s="21" t="s">
        <v>229</v>
      </c>
      <c r="F618" s="23" t="s">
        <v>1099</v>
      </c>
      <c r="G618" s="324"/>
      <c r="J618" s="426"/>
      <c r="K618" s="427"/>
      <c r="L618" s="489"/>
      <c r="M618" s="489"/>
      <c r="N618" s="489"/>
      <c r="O618" s="435"/>
      <c r="P618" s="427"/>
    </row>
    <row r="619" spans="1:16" ht="18" customHeight="1" x14ac:dyDescent="0.25">
      <c r="A619" s="19" t="s">
        <v>3</v>
      </c>
      <c r="B619" s="20" t="s">
        <v>2307</v>
      </c>
      <c r="C619" s="21" t="s">
        <v>1102</v>
      </c>
      <c r="D619" s="21" t="s">
        <v>774</v>
      </c>
      <c r="E619" s="21" t="s">
        <v>229</v>
      </c>
      <c r="F619" s="23" t="s">
        <v>1076</v>
      </c>
      <c r="G619" s="324"/>
      <c r="J619" s="426"/>
      <c r="K619" s="427"/>
      <c r="L619" s="435"/>
      <c r="M619" s="427"/>
      <c r="N619" s="427"/>
      <c r="O619" s="427"/>
      <c r="P619" s="427"/>
    </row>
    <row r="620" spans="1:16" ht="18" customHeight="1" x14ac:dyDescent="0.25">
      <c r="A620" s="19" t="s">
        <v>11</v>
      </c>
      <c r="B620" s="20" t="s">
        <v>2309</v>
      </c>
      <c r="C620" s="21" t="s">
        <v>1104</v>
      </c>
      <c r="D620" s="21" t="s">
        <v>774</v>
      </c>
      <c r="E620" s="21" t="s">
        <v>230</v>
      </c>
      <c r="F620" s="23" t="s">
        <v>232</v>
      </c>
      <c r="G620" s="324"/>
      <c r="J620" s="426"/>
      <c r="K620" s="427"/>
      <c r="L620" s="435"/>
      <c r="M620" s="427"/>
      <c r="N620" s="427"/>
      <c r="O620" s="427"/>
      <c r="P620" s="427"/>
    </row>
    <row r="621" spans="1:16" ht="18" customHeight="1" x14ac:dyDescent="0.25">
      <c r="A621" s="19" t="s">
        <v>24</v>
      </c>
      <c r="B621" s="20" t="s">
        <v>2311</v>
      </c>
      <c r="C621" s="21" t="s">
        <v>1107</v>
      </c>
      <c r="D621" s="21" t="s">
        <v>774</v>
      </c>
      <c r="E621" s="21" t="s">
        <v>229</v>
      </c>
      <c r="F621" s="23" t="s">
        <v>232</v>
      </c>
      <c r="G621" s="324"/>
      <c r="J621" s="426"/>
      <c r="K621" s="427"/>
      <c r="L621" s="435"/>
      <c r="M621" s="427"/>
      <c r="N621" s="427"/>
      <c r="O621" s="427"/>
      <c r="P621" s="427"/>
    </row>
    <row r="622" spans="1:16" ht="18" customHeight="1" x14ac:dyDescent="0.25">
      <c r="A622" s="19" t="s">
        <v>17</v>
      </c>
      <c r="B622" s="20" t="s">
        <v>2312</v>
      </c>
      <c r="C622" s="21" t="s">
        <v>1109</v>
      </c>
      <c r="D622" s="21" t="s">
        <v>774</v>
      </c>
      <c r="E622" s="21" t="s">
        <v>229</v>
      </c>
      <c r="F622" s="23" t="s">
        <v>1110</v>
      </c>
      <c r="G622" s="324"/>
      <c r="J622" s="426"/>
      <c r="K622" s="427"/>
      <c r="L622" s="435"/>
      <c r="M622" s="427"/>
      <c r="N622" s="427"/>
      <c r="O622" s="427"/>
      <c r="P622" s="427"/>
    </row>
    <row r="623" spans="1:16" ht="18" customHeight="1" x14ac:dyDescent="0.25">
      <c r="A623" s="19" t="s">
        <v>21</v>
      </c>
      <c r="B623" s="20" t="s">
        <v>2313</v>
      </c>
      <c r="C623" s="21" t="s">
        <v>1112</v>
      </c>
      <c r="D623" s="21" t="s">
        <v>774</v>
      </c>
      <c r="E623" s="21" t="s">
        <v>229</v>
      </c>
      <c r="F623" s="23" t="s">
        <v>232</v>
      </c>
      <c r="G623" s="324"/>
      <c r="L623" s="416"/>
      <c r="M623" s="417"/>
      <c r="N623" s="417"/>
      <c r="O623" s="417"/>
      <c r="P623" s="417"/>
    </row>
    <row r="624" spans="1:16" ht="18" customHeight="1" x14ac:dyDescent="0.25">
      <c r="A624" s="19" t="s">
        <v>743</v>
      </c>
      <c r="B624" s="20" t="s">
        <v>1580</v>
      </c>
      <c r="C624" s="21" t="s">
        <v>1113</v>
      </c>
      <c r="D624" s="21" t="s">
        <v>774</v>
      </c>
      <c r="E624" s="21" t="s">
        <v>229</v>
      </c>
      <c r="F624" s="23" t="s">
        <v>232</v>
      </c>
      <c r="G624" s="324"/>
      <c r="L624" s="416"/>
      <c r="M624" s="417"/>
      <c r="N624" s="417"/>
      <c r="O624" s="417"/>
      <c r="P624" s="417"/>
    </row>
    <row r="625" spans="1:16" ht="18" customHeight="1" x14ac:dyDescent="0.25">
      <c r="A625" s="19" t="s">
        <v>7</v>
      </c>
      <c r="B625" s="20" t="s">
        <v>2314</v>
      </c>
      <c r="C625" s="21" t="s">
        <v>1112</v>
      </c>
      <c r="D625" s="21"/>
      <c r="E625" s="21" t="s">
        <v>229</v>
      </c>
      <c r="F625" s="23" t="s">
        <v>232</v>
      </c>
      <c r="G625" s="324"/>
      <c r="L625" s="416"/>
      <c r="M625" s="417"/>
      <c r="N625" s="417"/>
      <c r="O625" s="417"/>
      <c r="P625" s="417"/>
    </row>
    <row r="626" spans="1:16" ht="18" customHeight="1" x14ac:dyDescent="0.25">
      <c r="A626" s="19" t="s">
        <v>744</v>
      </c>
      <c r="B626" s="20" t="s">
        <v>166</v>
      </c>
      <c r="C626" s="21" t="s">
        <v>1118</v>
      </c>
      <c r="D626" s="21"/>
      <c r="E626" s="21" t="s">
        <v>229</v>
      </c>
      <c r="F626" s="23" t="s">
        <v>232</v>
      </c>
      <c r="G626" s="324"/>
    </row>
    <row r="627" spans="1:16" ht="18" customHeight="1" x14ac:dyDescent="0.25">
      <c r="A627" s="19" t="s">
        <v>19</v>
      </c>
      <c r="B627" s="20" t="s">
        <v>2315</v>
      </c>
      <c r="C627" s="21" t="s">
        <v>682</v>
      </c>
      <c r="D627" s="21" t="s">
        <v>774</v>
      </c>
      <c r="E627" s="21" t="s">
        <v>230</v>
      </c>
      <c r="F627" s="23" t="s">
        <v>232</v>
      </c>
      <c r="G627" s="324"/>
      <c r="J627" s="30"/>
      <c r="K627" s="167"/>
    </row>
    <row r="628" spans="1:16" ht="18" customHeight="1" x14ac:dyDescent="0.25">
      <c r="A628" s="19" t="s">
        <v>12</v>
      </c>
      <c r="B628" s="20" t="s">
        <v>1124</v>
      </c>
      <c r="C628" s="21" t="s">
        <v>1125</v>
      </c>
      <c r="D628" s="21"/>
      <c r="E628" s="21" t="s">
        <v>229</v>
      </c>
      <c r="F628" s="23" t="s">
        <v>1126</v>
      </c>
      <c r="G628" s="324"/>
      <c r="H628" s="33"/>
      <c r="J628" s="30"/>
    </row>
    <row r="629" spans="1:16" ht="18" customHeight="1" x14ac:dyDescent="0.25">
      <c r="A629" s="19" t="s">
        <v>745</v>
      </c>
      <c r="B629" s="20" t="s">
        <v>2316</v>
      </c>
      <c r="C629" s="21" t="s">
        <v>1129</v>
      </c>
      <c r="D629" s="21"/>
      <c r="E629" s="21" t="s">
        <v>229</v>
      </c>
      <c r="F629" s="23" t="s">
        <v>232</v>
      </c>
      <c r="G629" s="324"/>
    </row>
    <row r="630" spans="1:16" ht="18" customHeight="1" x14ac:dyDescent="0.25">
      <c r="A630" s="19" t="s">
        <v>16</v>
      </c>
      <c r="B630" s="20" t="s">
        <v>2317</v>
      </c>
      <c r="C630" s="21" t="s">
        <v>1131</v>
      </c>
      <c r="D630" s="21"/>
      <c r="E630" s="21" t="s">
        <v>229</v>
      </c>
      <c r="F630" s="23" t="s">
        <v>232</v>
      </c>
      <c r="G630" s="324"/>
    </row>
    <row r="631" spans="1:16" ht="18" customHeight="1" x14ac:dyDescent="0.25">
      <c r="A631" s="19" t="s">
        <v>746</v>
      </c>
      <c r="B631" s="20" t="s">
        <v>2318</v>
      </c>
      <c r="C631" s="21" t="s">
        <v>1133</v>
      </c>
      <c r="D631" s="21" t="s">
        <v>774</v>
      </c>
      <c r="E631" s="21" t="s">
        <v>229</v>
      </c>
      <c r="F631" s="23" t="s">
        <v>232</v>
      </c>
      <c r="G631" s="324"/>
    </row>
    <row r="632" spans="1:16" ht="18" customHeight="1" x14ac:dyDescent="0.25">
      <c r="A632" s="19" t="s">
        <v>4</v>
      </c>
      <c r="B632" s="20" t="s">
        <v>2319</v>
      </c>
      <c r="C632" s="21" t="s">
        <v>1134</v>
      </c>
      <c r="D632" s="21"/>
      <c r="E632" s="21" t="s">
        <v>229</v>
      </c>
      <c r="F632" s="23" t="s">
        <v>232</v>
      </c>
      <c r="G632" s="324"/>
    </row>
    <row r="633" spans="1:16" s="2" customFormat="1" ht="18" customHeight="1" x14ac:dyDescent="0.3">
      <c r="A633" s="19" t="s">
        <v>15</v>
      </c>
      <c r="B633" s="20" t="s">
        <v>2320</v>
      </c>
      <c r="C633" s="21" t="s">
        <v>1137</v>
      </c>
      <c r="D633" s="21"/>
      <c r="E633" s="21" t="s">
        <v>229</v>
      </c>
      <c r="F633" s="23" t="s">
        <v>232</v>
      </c>
      <c r="G633" s="324"/>
      <c r="H633" s="5"/>
      <c r="I633" s="5"/>
      <c r="J633" s="5"/>
    </row>
    <row r="634" spans="1:16" s="2" customFormat="1" ht="18" customHeight="1" x14ac:dyDescent="0.25">
      <c r="A634" s="19" t="s">
        <v>20</v>
      </c>
      <c r="B634" s="20" t="s">
        <v>0</v>
      </c>
      <c r="C634" s="21" t="s">
        <v>1087</v>
      </c>
      <c r="D634" s="21" t="s">
        <v>774</v>
      </c>
      <c r="E634" s="21" t="s">
        <v>229</v>
      </c>
      <c r="F634" s="23" t="s">
        <v>232</v>
      </c>
      <c r="G634" s="324"/>
      <c r="H634" s="7"/>
      <c r="I634" s="7"/>
      <c r="J634" s="7"/>
    </row>
    <row r="635" spans="1:16" s="2" customFormat="1" ht="18" customHeight="1" x14ac:dyDescent="0.25">
      <c r="A635" s="19" t="s">
        <v>5</v>
      </c>
      <c r="B635" s="20" t="s">
        <v>2321</v>
      </c>
      <c r="C635" s="21" t="s">
        <v>1140</v>
      </c>
      <c r="D635" s="21"/>
      <c r="E635" s="21" t="s">
        <v>229</v>
      </c>
      <c r="F635" s="23" t="s">
        <v>232</v>
      </c>
      <c r="G635" s="324"/>
      <c r="H635" s="7"/>
      <c r="I635" s="7"/>
      <c r="J635" s="7"/>
    </row>
    <row r="636" spans="1:16" s="2" customFormat="1" ht="18" customHeight="1" x14ac:dyDescent="0.25">
      <c r="A636" s="19" t="s">
        <v>747</v>
      </c>
      <c r="B636" s="20" t="s">
        <v>2322</v>
      </c>
      <c r="C636" s="21" t="s">
        <v>1143</v>
      </c>
      <c r="D636" s="21" t="s">
        <v>774</v>
      </c>
      <c r="E636" s="21" t="s">
        <v>229</v>
      </c>
      <c r="F636" s="23" t="s">
        <v>232</v>
      </c>
      <c r="G636" s="324"/>
      <c r="H636" s="7"/>
      <c r="I636" s="7"/>
      <c r="J636" s="7"/>
    </row>
    <row r="637" spans="1:16" s="2" customFormat="1" ht="18" customHeight="1" x14ac:dyDescent="0.25">
      <c r="A637" s="19" t="s">
        <v>748</v>
      </c>
      <c r="B637" s="20" t="s">
        <v>2323</v>
      </c>
      <c r="C637" s="21" t="s">
        <v>1144</v>
      </c>
      <c r="D637" s="21"/>
      <c r="E637" s="21" t="s">
        <v>230</v>
      </c>
      <c r="F637" s="23" t="s">
        <v>232</v>
      </c>
      <c r="G637" s="324"/>
      <c r="H637" s="7"/>
      <c r="I637" s="7"/>
      <c r="J637" s="7"/>
    </row>
    <row r="638" spans="1:16" ht="18" customHeight="1" x14ac:dyDescent="0.25">
      <c r="A638" s="27" t="s">
        <v>9</v>
      </c>
      <c r="B638" s="168" t="s">
        <v>2324</v>
      </c>
      <c r="C638" s="169" t="s">
        <v>1022</v>
      </c>
      <c r="D638" s="169" t="s">
        <v>774</v>
      </c>
      <c r="E638" s="169" t="s">
        <v>229</v>
      </c>
      <c r="F638" s="455" t="s">
        <v>232</v>
      </c>
      <c r="G638" s="456"/>
      <c r="H638" s="17">
        <f>YEAR(C651)</f>
        <v>2007</v>
      </c>
      <c r="I638" s="17">
        <f ca="1">YEAR(TODAY())-YEAR(C651)</f>
        <v>13</v>
      </c>
      <c r="J638" s="426"/>
      <c r="K638" s="424"/>
      <c r="L638" s="427"/>
      <c r="M638" s="427"/>
      <c r="N638" s="427"/>
      <c r="O638" s="427"/>
      <c r="P638" s="427"/>
    </row>
    <row r="639" spans="1:16" ht="20.100000000000001" customHeight="1" x14ac:dyDescent="0.25">
      <c r="A639" s="28"/>
      <c r="B639" s="29"/>
      <c r="C639" s="1"/>
      <c r="D639" s="494" t="s">
        <v>452</v>
      </c>
      <c r="E639" s="494"/>
      <c r="F639" s="494"/>
      <c r="G639" s="494"/>
      <c r="H639" s="17">
        <f>YEAR(C653)</f>
        <v>2007</v>
      </c>
      <c r="I639" s="17">
        <f ca="1">YEAR(TODAY())-YEAR(C653)</f>
        <v>13</v>
      </c>
      <c r="J639" s="426"/>
      <c r="K639" s="424"/>
      <c r="L639" s="427"/>
      <c r="M639" s="427"/>
      <c r="N639" s="427"/>
      <c r="O639" s="427"/>
      <c r="P639" s="427"/>
    </row>
    <row r="640" spans="1:16" ht="30.75" customHeight="1" x14ac:dyDescent="0.25">
      <c r="A640" s="143"/>
      <c r="B640" s="31"/>
      <c r="C640" s="32"/>
      <c r="D640" s="32"/>
      <c r="E640" s="1"/>
      <c r="F640" s="31"/>
      <c r="G640" s="31"/>
      <c r="H640" s="17">
        <f>YEAR(C654)</f>
        <v>2006</v>
      </c>
      <c r="I640" s="17">
        <f ca="1">YEAR(TODAY())-YEAR(C654)</f>
        <v>14</v>
      </c>
      <c r="J640" s="426"/>
      <c r="K640" s="424"/>
      <c r="L640" s="427"/>
      <c r="M640" s="427"/>
      <c r="N640" s="427"/>
      <c r="O640" s="427"/>
      <c r="P640" s="427"/>
    </row>
    <row r="641" spans="1:16" ht="20.100000000000001" customHeight="1" x14ac:dyDescent="0.25">
      <c r="A641" s="143"/>
      <c r="B641" s="31"/>
      <c r="C641" s="32"/>
      <c r="D641" s="32"/>
      <c r="E641" s="1"/>
      <c r="F641" s="31"/>
      <c r="G641" s="31"/>
      <c r="H641" s="17">
        <f>YEAR(C655)</f>
        <v>2007</v>
      </c>
      <c r="I641" s="17">
        <f ca="1">YEAR(TODAY())-YEAR(C655)</f>
        <v>13</v>
      </c>
      <c r="J641" s="426"/>
      <c r="K641" s="424"/>
      <c r="L641" s="427"/>
      <c r="M641" s="427"/>
      <c r="N641" s="427"/>
      <c r="O641" s="427"/>
      <c r="P641" s="427"/>
    </row>
    <row r="642" spans="1:16" s="34" customFormat="1" ht="17.25" customHeight="1" x14ac:dyDescent="0.25">
      <c r="A642" s="143"/>
      <c r="B642" s="31"/>
      <c r="C642" s="32"/>
      <c r="D642" s="32"/>
      <c r="E642" s="1"/>
      <c r="F642" s="31"/>
      <c r="G642" s="31"/>
      <c r="H642" s="457"/>
      <c r="I642" s="457"/>
      <c r="J642" s="426"/>
      <c r="K642" s="424"/>
      <c r="L642" s="427"/>
      <c r="M642" s="427"/>
      <c r="N642" s="427"/>
      <c r="O642" s="427"/>
      <c r="P642" s="427"/>
    </row>
    <row r="643" spans="1:16" ht="20.100000000000001" customHeight="1" x14ac:dyDescent="0.3">
      <c r="A643" s="143"/>
      <c r="B643" s="31"/>
      <c r="C643" s="32"/>
      <c r="D643" s="488" t="s">
        <v>3247</v>
      </c>
      <c r="E643" s="488"/>
      <c r="F643" s="488"/>
      <c r="G643" s="488"/>
      <c r="H643" s="17">
        <f>YEAR(C656)</f>
        <v>2007</v>
      </c>
      <c r="I643" s="17">
        <f ca="1">YEAR(TODAY())-YEAR(C656)</f>
        <v>13</v>
      </c>
      <c r="J643" s="426"/>
      <c r="K643" s="427"/>
      <c r="L643" s="427"/>
      <c r="M643" s="427"/>
      <c r="N643" s="427"/>
      <c r="O643" s="427"/>
      <c r="P643" s="427"/>
    </row>
    <row r="644" spans="1:16" ht="18" customHeight="1" x14ac:dyDescent="0.25">
      <c r="A644" s="490" t="s">
        <v>239</v>
      </c>
      <c r="B644" s="490"/>
      <c r="C644" s="491" t="s">
        <v>25</v>
      </c>
      <c r="D644" s="491"/>
      <c r="E644" s="491"/>
      <c r="F644" s="491"/>
      <c r="G644" s="491"/>
      <c r="H644" s="17">
        <f t="shared" ref="H644:H656" si="32">YEAR(C658)</f>
        <v>2007</v>
      </c>
      <c r="I644" s="17">
        <f t="shared" ref="I644:I656" ca="1" si="33">YEAR(TODAY())-YEAR(C658)</f>
        <v>13</v>
      </c>
      <c r="J644" s="426"/>
      <c r="K644" s="428"/>
      <c r="L644" s="427"/>
      <c r="M644" s="427"/>
      <c r="N644" s="427"/>
      <c r="O644" s="427"/>
      <c r="P644" s="427"/>
    </row>
    <row r="645" spans="1:16" ht="18" customHeight="1" x14ac:dyDescent="0.25">
      <c r="A645" s="491" t="s">
        <v>26</v>
      </c>
      <c r="B645" s="491"/>
      <c r="C645" s="491" t="s">
        <v>27</v>
      </c>
      <c r="D645" s="491"/>
      <c r="E645" s="491"/>
      <c r="F645" s="491"/>
      <c r="G645" s="491"/>
      <c r="H645" s="17">
        <f t="shared" si="32"/>
        <v>2007</v>
      </c>
      <c r="I645" s="17">
        <f t="shared" ca="1" si="33"/>
        <v>13</v>
      </c>
      <c r="J645" s="426"/>
      <c r="K645" s="429"/>
      <c r="L645" s="427"/>
      <c r="M645" s="427"/>
      <c r="N645" s="427"/>
      <c r="O645" s="427"/>
      <c r="P645" s="427"/>
    </row>
    <row r="646" spans="1:16" ht="33.75" customHeight="1" x14ac:dyDescent="0.3">
      <c r="A646" s="492" t="s">
        <v>757</v>
      </c>
      <c r="B646" s="492"/>
      <c r="C646" s="492"/>
      <c r="D646" s="492"/>
      <c r="E646" s="492"/>
      <c r="F646" s="492"/>
      <c r="G646" s="4"/>
      <c r="H646" s="17">
        <f t="shared" si="32"/>
        <v>2007</v>
      </c>
      <c r="I646" s="17">
        <f t="shared" ca="1" si="33"/>
        <v>13</v>
      </c>
      <c r="J646" s="426"/>
      <c r="K646" s="427"/>
      <c r="L646" s="427"/>
      <c r="M646" s="427"/>
      <c r="N646" s="427"/>
      <c r="O646" s="427"/>
      <c r="P646" s="427"/>
    </row>
    <row r="647" spans="1:16" ht="18" customHeight="1" x14ac:dyDescent="0.25">
      <c r="A647" s="493" t="s">
        <v>3200</v>
      </c>
      <c r="B647" s="493"/>
      <c r="C647" s="493"/>
      <c r="D647" s="493"/>
      <c r="E647" s="493"/>
      <c r="F647" s="493"/>
      <c r="G647" s="454"/>
      <c r="H647" s="17">
        <f t="shared" si="32"/>
        <v>2007</v>
      </c>
      <c r="I647" s="17">
        <f t="shared" ca="1" si="33"/>
        <v>13</v>
      </c>
      <c r="J647" s="426"/>
      <c r="K647" s="427"/>
      <c r="L647" s="427"/>
      <c r="M647" s="427"/>
      <c r="N647" s="427"/>
      <c r="O647" s="427"/>
      <c r="P647" s="427"/>
    </row>
    <row r="648" spans="1:16" ht="18" customHeight="1" x14ac:dyDescent="0.25">
      <c r="A648" s="443"/>
      <c r="B648" s="443"/>
      <c r="C648" s="443"/>
      <c r="D648" s="443"/>
      <c r="E648" s="443"/>
      <c r="F648" s="443"/>
      <c r="G648" s="6"/>
      <c r="H648" s="17">
        <f t="shared" si="32"/>
        <v>2007</v>
      </c>
      <c r="I648" s="17">
        <f t="shared" ca="1" si="33"/>
        <v>13</v>
      </c>
      <c r="J648" s="426"/>
      <c r="K648" s="430"/>
      <c r="L648" s="427"/>
      <c r="M648" s="427"/>
      <c r="N648" s="427"/>
      <c r="O648" s="427"/>
      <c r="P648" s="427"/>
    </row>
    <row r="649" spans="1:16" ht="18" customHeight="1" x14ac:dyDescent="0.25">
      <c r="A649" s="8" t="s">
        <v>766</v>
      </c>
      <c r="B649" s="8" t="s">
        <v>29</v>
      </c>
      <c r="C649" s="8" t="s">
        <v>30</v>
      </c>
      <c r="D649" s="8" t="s">
        <v>207</v>
      </c>
      <c r="E649" s="8" t="s">
        <v>769</v>
      </c>
      <c r="F649" s="8" t="s">
        <v>773</v>
      </c>
      <c r="G649" s="8" t="s">
        <v>31</v>
      </c>
      <c r="H649" s="17">
        <f t="shared" si="32"/>
        <v>2007</v>
      </c>
      <c r="I649" s="17">
        <f t="shared" ca="1" si="33"/>
        <v>13</v>
      </c>
      <c r="J649" s="426"/>
      <c r="K649" s="430"/>
      <c r="L649" s="427"/>
      <c r="M649" s="427"/>
      <c r="N649" s="427"/>
      <c r="O649" s="427"/>
      <c r="P649" s="427"/>
    </row>
    <row r="650" spans="1:16" ht="18" customHeight="1" x14ac:dyDescent="0.25">
      <c r="A650" s="13" t="s">
        <v>710</v>
      </c>
      <c r="B650" s="14" t="s">
        <v>1146</v>
      </c>
      <c r="C650" s="15" t="s">
        <v>1147</v>
      </c>
      <c r="D650" s="15" t="s">
        <v>774</v>
      </c>
      <c r="E650" s="15" t="s">
        <v>229</v>
      </c>
      <c r="F650" s="16" t="s">
        <v>231</v>
      </c>
      <c r="G650" s="323"/>
      <c r="H650" s="17">
        <f t="shared" si="32"/>
        <v>2007</v>
      </c>
      <c r="I650" s="17">
        <f t="shared" ca="1" si="33"/>
        <v>13</v>
      </c>
      <c r="J650" s="426"/>
      <c r="K650" s="430"/>
      <c r="L650" s="427"/>
      <c r="M650" s="427"/>
      <c r="N650" s="427"/>
      <c r="O650" s="427"/>
      <c r="P650" s="427"/>
    </row>
    <row r="651" spans="1:16" ht="18" customHeight="1" x14ac:dyDescent="0.25">
      <c r="A651" s="19" t="s">
        <v>712</v>
      </c>
      <c r="B651" s="20" t="s">
        <v>1149</v>
      </c>
      <c r="C651" s="22" t="s">
        <v>1150</v>
      </c>
      <c r="D651" s="22" t="s">
        <v>774</v>
      </c>
      <c r="E651" s="21" t="s">
        <v>229</v>
      </c>
      <c r="F651" s="23" t="s">
        <v>236</v>
      </c>
      <c r="G651" s="324"/>
      <c r="H651" s="17">
        <f t="shared" si="32"/>
        <v>2007</v>
      </c>
      <c r="I651" s="17">
        <f t="shared" ca="1" si="33"/>
        <v>13</v>
      </c>
      <c r="J651" s="426"/>
      <c r="K651" s="427"/>
      <c r="L651" s="427"/>
      <c r="M651" s="427"/>
      <c r="N651" s="427"/>
      <c r="O651" s="427"/>
      <c r="P651" s="427"/>
    </row>
    <row r="652" spans="1:16" ht="18" customHeight="1" x14ac:dyDescent="0.25">
      <c r="A652" s="19" t="s">
        <v>726</v>
      </c>
      <c r="B652" s="20" t="s">
        <v>1153</v>
      </c>
      <c r="C652" s="21" t="s">
        <v>1154</v>
      </c>
      <c r="D652" s="21" t="s">
        <v>774</v>
      </c>
      <c r="E652" s="21" t="s">
        <v>229</v>
      </c>
      <c r="F652" s="23" t="s">
        <v>231</v>
      </c>
      <c r="G652" s="324"/>
      <c r="H652" s="17">
        <f t="shared" si="32"/>
        <v>2007</v>
      </c>
      <c r="I652" s="17">
        <f t="shared" ca="1" si="33"/>
        <v>13</v>
      </c>
      <c r="J652" s="426"/>
      <c r="K652" s="431"/>
      <c r="L652" s="427"/>
      <c r="M652" s="427"/>
      <c r="N652" s="427"/>
      <c r="O652" s="427"/>
      <c r="P652" s="427"/>
    </row>
    <row r="653" spans="1:16" ht="18" customHeight="1" x14ac:dyDescent="0.25">
      <c r="A653" s="19" t="s">
        <v>728</v>
      </c>
      <c r="B653" s="20" t="s">
        <v>1157</v>
      </c>
      <c r="C653" s="21" t="s">
        <v>1082</v>
      </c>
      <c r="D653" s="21" t="s">
        <v>774</v>
      </c>
      <c r="E653" s="21" t="s">
        <v>230</v>
      </c>
      <c r="F653" s="23" t="s">
        <v>3220</v>
      </c>
      <c r="G653" s="324"/>
      <c r="H653" s="17">
        <f t="shared" si="32"/>
        <v>2007</v>
      </c>
      <c r="I653" s="17">
        <f t="shared" ca="1" si="33"/>
        <v>13</v>
      </c>
      <c r="J653" s="426"/>
      <c r="K653" s="432"/>
      <c r="L653" s="427"/>
      <c r="M653" s="427"/>
      <c r="N653" s="427"/>
      <c r="O653" s="427"/>
      <c r="P653" s="427"/>
    </row>
    <row r="654" spans="1:16" ht="18" customHeight="1" x14ac:dyDescent="0.25">
      <c r="A654" s="19" t="s">
        <v>730</v>
      </c>
      <c r="B654" s="20" t="s">
        <v>1162</v>
      </c>
      <c r="C654" s="21" t="s">
        <v>1163</v>
      </c>
      <c r="D654" s="21"/>
      <c r="E654" s="21" t="s">
        <v>229</v>
      </c>
      <c r="F654" s="23" t="s">
        <v>231</v>
      </c>
      <c r="G654" s="324"/>
      <c r="H654" s="17">
        <f t="shared" si="32"/>
        <v>2007</v>
      </c>
      <c r="I654" s="17">
        <f t="shared" ca="1" si="33"/>
        <v>13</v>
      </c>
      <c r="J654" s="426"/>
      <c r="K654" s="427"/>
      <c r="L654" s="427"/>
      <c r="M654" s="427"/>
      <c r="N654" s="427"/>
      <c r="O654" s="427"/>
      <c r="P654" s="427"/>
    </row>
    <row r="655" spans="1:16" ht="18" customHeight="1" x14ac:dyDescent="0.25">
      <c r="A655" s="19" t="s">
        <v>732</v>
      </c>
      <c r="B655" s="20" t="s">
        <v>1165</v>
      </c>
      <c r="C655" s="21" t="s">
        <v>1166</v>
      </c>
      <c r="D655" s="21"/>
      <c r="E655" s="21" t="s">
        <v>229</v>
      </c>
      <c r="F655" s="23" t="s">
        <v>231</v>
      </c>
      <c r="G655" s="324"/>
      <c r="H655" s="17">
        <f t="shared" si="32"/>
        <v>2007</v>
      </c>
      <c r="I655" s="17">
        <f t="shared" ca="1" si="33"/>
        <v>13</v>
      </c>
      <c r="J655" s="426"/>
      <c r="K655" s="427"/>
      <c r="L655" s="433"/>
      <c r="M655" s="427"/>
      <c r="N655" s="433"/>
      <c r="O655" s="434"/>
      <c r="P655" s="427"/>
    </row>
    <row r="656" spans="1:16" ht="18" customHeight="1" x14ac:dyDescent="0.25">
      <c r="A656" s="19" t="s">
        <v>734</v>
      </c>
      <c r="B656" s="20" t="s">
        <v>1169</v>
      </c>
      <c r="C656" s="21" t="s">
        <v>1170</v>
      </c>
      <c r="D656" s="21"/>
      <c r="E656" s="21" t="s">
        <v>229</v>
      </c>
      <c r="F656" s="23" t="s">
        <v>231</v>
      </c>
      <c r="G656" s="324"/>
      <c r="H656" s="17">
        <f t="shared" si="32"/>
        <v>2007</v>
      </c>
      <c r="I656" s="17">
        <f t="shared" ca="1" si="33"/>
        <v>13</v>
      </c>
      <c r="J656" s="426"/>
      <c r="K656" s="427"/>
      <c r="L656" s="435"/>
      <c r="M656" s="427"/>
      <c r="N656" s="427"/>
      <c r="O656" s="427"/>
      <c r="P656" s="427"/>
    </row>
    <row r="657" spans="1:16" ht="18" customHeight="1" x14ac:dyDescent="0.25">
      <c r="A657" s="19" t="s">
        <v>735</v>
      </c>
      <c r="B657" s="20" t="s">
        <v>1173</v>
      </c>
      <c r="C657" s="21" t="s">
        <v>1174</v>
      </c>
      <c r="D657" s="21" t="s">
        <v>774</v>
      </c>
      <c r="E657" s="21" t="s">
        <v>230</v>
      </c>
      <c r="F657" s="23" t="s">
        <v>231</v>
      </c>
      <c r="G657" s="324"/>
      <c r="J657" s="426"/>
      <c r="K657" s="427"/>
      <c r="L657" s="436"/>
      <c r="M657" s="435"/>
      <c r="N657" s="427"/>
      <c r="O657" s="427"/>
      <c r="P657" s="427"/>
    </row>
    <row r="658" spans="1:16" ht="18" customHeight="1" x14ac:dyDescent="0.25">
      <c r="A658" s="19" t="s">
        <v>737</v>
      </c>
      <c r="B658" s="20" t="s">
        <v>1177</v>
      </c>
      <c r="C658" s="21" t="s">
        <v>1178</v>
      </c>
      <c r="D658" s="21"/>
      <c r="E658" s="21" t="s">
        <v>229</v>
      </c>
      <c r="F658" s="23" t="s">
        <v>231</v>
      </c>
      <c r="G658" s="324"/>
      <c r="J658" s="426"/>
      <c r="K658" s="427"/>
      <c r="L658" s="436"/>
      <c r="M658" s="435"/>
      <c r="N658" s="427"/>
      <c r="O658" s="427"/>
      <c r="P658" s="427"/>
    </row>
    <row r="659" spans="1:16" ht="18" customHeight="1" x14ac:dyDescent="0.25">
      <c r="A659" s="19" t="s">
        <v>2</v>
      </c>
      <c r="B659" s="20" t="s">
        <v>1180</v>
      </c>
      <c r="C659" s="21" t="s">
        <v>1181</v>
      </c>
      <c r="D659" s="21"/>
      <c r="E659" s="21" t="s">
        <v>229</v>
      </c>
      <c r="F659" s="23" t="s">
        <v>236</v>
      </c>
      <c r="G659" s="324"/>
      <c r="J659" s="426"/>
      <c r="K659" s="427"/>
      <c r="L659" s="489"/>
      <c r="M659" s="489"/>
      <c r="N659" s="489"/>
      <c r="O659" s="435"/>
      <c r="P659" s="427"/>
    </row>
    <row r="660" spans="1:16" ht="18" customHeight="1" x14ac:dyDescent="0.25">
      <c r="A660" s="19" t="s">
        <v>3</v>
      </c>
      <c r="B660" s="20" t="s">
        <v>1184</v>
      </c>
      <c r="C660" s="21" t="s">
        <v>1185</v>
      </c>
      <c r="D660" s="21"/>
      <c r="E660" s="21" t="s">
        <v>229</v>
      </c>
      <c r="F660" s="23" t="s">
        <v>231</v>
      </c>
      <c r="G660" s="324"/>
      <c r="J660" s="426"/>
      <c r="K660" s="427"/>
      <c r="L660" s="435"/>
      <c r="M660" s="427"/>
      <c r="N660" s="427"/>
      <c r="O660" s="427"/>
      <c r="P660" s="427"/>
    </row>
    <row r="661" spans="1:16" ht="18" customHeight="1" x14ac:dyDescent="0.25">
      <c r="A661" s="19" t="s">
        <v>11</v>
      </c>
      <c r="B661" s="20" t="s">
        <v>1187</v>
      </c>
      <c r="C661" s="21" t="s">
        <v>1188</v>
      </c>
      <c r="D661" s="21" t="s">
        <v>774</v>
      </c>
      <c r="E661" s="21" t="s">
        <v>229</v>
      </c>
      <c r="F661" s="23" t="s">
        <v>231</v>
      </c>
      <c r="G661" s="324"/>
      <c r="J661" s="426"/>
      <c r="K661" s="427"/>
      <c r="L661" s="435"/>
      <c r="M661" s="427"/>
      <c r="N661" s="427"/>
      <c r="O661" s="427"/>
      <c r="P661" s="427"/>
    </row>
    <row r="662" spans="1:16" ht="18" customHeight="1" x14ac:dyDescent="0.25">
      <c r="A662" s="19" t="s">
        <v>24</v>
      </c>
      <c r="B662" s="20" t="s">
        <v>1190</v>
      </c>
      <c r="C662" s="21" t="s">
        <v>1191</v>
      </c>
      <c r="D662" s="21"/>
      <c r="E662" s="21" t="s">
        <v>229</v>
      </c>
      <c r="F662" s="23" t="s">
        <v>231</v>
      </c>
      <c r="G662" s="324"/>
      <c r="J662" s="426"/>
      <c r="K662" s="427"/>
      <c r="L662" s="435"/>
      <c r="M662" s="427"/>
      <c r="N662" s="427"/>
      <c r="O662" s="427"/>
      <c r="P662" s="427"/>
    </row>
    <row r="663" spans="1:16" ht="18" customHeight="1" x14ac:dyDescent="0.25">
      <c r="A663" s="19" t="s">
        <v>17</v>
      </c>
      <c r="B663" s="20" t="s">
        <v>1193</v>
      </c>
      <c r="C663" s="21" t="s">
        <v>1194</v>
      </c>
      <c r="D663" s="21" t="s">
        <v>774</v>
      </c>
      <c r="E663" s="21" t="s">
        <v>229</v>
      </c>
      <c r="F663" s="23" t="s">
        <v>231</v>
      </c>
      <c r="G663" s="324"/>
      <c r="J663" s="426"/>
      <c r="K663" s="427"/>
      <c r="L663" s="435"/>
      <c r="M663" s="427"/>
      <c r="N663" s="427"/>
      <c r="O663" s="427"/>
      <c r="P663" s="427"/>
    </row>
    <row r="664" spans="1:16" ht="18" customHeight="1" x14ac:dyDescent="0.25">
      <c r="A664" s="19" t="s">
        <v>21</v>
      </c>
      <c r="B664" s="20" t="s">
        <v>1197</v>
      </c>
      <c r="C664" s="21" t="s">
        <v>1198</v>
      </c>
      <c r="D664" s="21"/>
      <c r="E664" s="21" t="s">
        <v>229</v>
      </c>
      <c r="F664" s="23" t="s">
        <v>231</v>
      </c>
      <c r="G664" s="324"/>
      <c r="L664" s="416"/>
      <c r="M664" s="417"/>
      <c r="N664" s="417"/>
      <c r="O664" s="417"/>
      <c r="P664" s="417"/>
    </row>
    <row r="665" spans="1:16" ht="18" customHeight="1" x14ac:dyDescent="0.25">
      <c r="A665" s="19" t="s">
        <v>743</v>
      </c>
      <c r="B665" s="20" t="s">
        <v>1201</v>
      </c>
      <c r="C665" s="21" t="s">
        <v>1202</v>
      </c>
      <c r="D665" s="21" t="s">
        <v>774</v>
      </c>
      <c r="E665" s="21" t="s">
        <v>230</v>
      </c>
      <c r="F665" s="23" t="s">
        <v>3220</v>
      </c>
      <c r="G665" s="324"/>
      <c r="L665" s="416"/>
      <c r="M665" s="417"/>
      <c r="N665" s="417"/>
      <c r="O665" s="417"/>
      <c r="P665" s="417"/>
    </row>
    <row r="666" spans="1:16" ht="18" customHeight="1" x14ac:dyDescent="0.25">
      <c r="A666" s="19" t="s">
        <v>7</v>
      </c>
      <c r="B666" s="20" t="s">
        <v>928</v>
      </c>
      <c r="C666" s="21" t="s">
        <v>1207</v>
      </c>
      <c r="D666" s="21"/>
      <c r="E666" s="21" t="s">
        <v>229</v>
      </c>
      <c r="F666" s="23" t="s">
        <v>3220</v>
      </c>
      <c r="G666" s="324"/>
      <c r="L666" s="416"/>
      <c r="M666" s="417"/>
      <c r="N666" s="417"/>
      <c r="O666" s="417"/>
      <c r="P666" s="417"/>
    </row>
    <row r="667" spans="1:16" ht="18" customHeight="1" x14ac:dyDescent="0.25">
      <c r="A667" s="19" t="s">
        <v>744</v>
      </c>
      <c r="B667" s="20" t="s">
        <v>1211</v>
      </c>
      <c r="C667" s="21" t="s">
        <v>1212</v>
      </c>
      <c r="D667" s="21"/>
      <c r="E667" s="21" t="s">
        <v>229</v>
      </c>
      <c r="F667" s="23" t="s">
        <v>231</v>
      </c>
      <c r="G667" s="324"/>
    </row>
    <row r="668" spans="1:16" ht="18" customHeight="1" x14ac:dyDescent="0.25">
      <c r="A668" s="19" t="s">
        <v>19</v>
      </c>
      <c r="B668" s="20" t="s">
        <v>1215</v>
      </c>
      <c r="C668" s="21" t="s">
        <v>1123</v>
      </c>
      <c r="D668" s="21"/>
      <c r="E668" s="21" t="s">
        <v>229</v>
      </c>
      <c r="F668" s="23" t="s">
        <v>231</v>
      </c>
      <c r="G668" s="324"/>
      <c r="J668" s="30"/>
      <c r="K668" s="167"/>
    </row>
    <row r="669" spans="1:16" ht="18" customHeight="1" x14ac:dyDescent="0.25">
      <c r="A669" s="19" t="s">
        <v>12</v>
      </c>
      <c r="B669" s="20" t="s">
        <v>1217</v>
      </c>
      <c r="C669" s="21" t="s">
        <v>1218</v>
      </c>
      <c r="D669" s="21" t="s">
        <v>774</v>
      </c>
      <c r="E669" s="21" t="s">
        <v>229</v>
      </c>
      <c r="F669" s="23" t="s">
        <v>231</v>
      </c>
      <c r="G669" s="324"/>
      <c r="H669" s="33"/>
      <c r="J669" s="30"/>
    </row>
    <row r="670" spans="1:16" ht="18" customHeight="1" x14ac:dyDescent="0.25">
      <c r="A670" s="19" t="s">
        <v>745</v>
      </c>
      <c r="B670" s="20" t="s">
        <v>1221</v>
      </c>
      <c r="C670" s="21" t="s">
        <v>1222</v>
      </c>
      <c r="D670" s="21" t="s">
        <v>774</v>
      </c>
      <c r="E670" s="21" t="s">
        <v>229</v>
      </c>
      <c r="F670" s="23" t="s">
        <v>231</v>
      </c>
      <c r="G670" s="324"/>
    </row>
    <row r="671" spans="1:16" ht="18" customHeight="1" x14ac:dyDescent="0.25">
      <c r="A671" s="19" t="s">
        <v>16</v>
      </c>
      <c r="B671" s="20" t="s">
        <v>1227</v>
      </c>
      <c r="C671" s="21" t="s">
        <v>1075</v>
      </c>
      <c r="D671" s="21"/>
      <c r="E671" s="21" t="s">
        <v>229</v>
      </c>
      <c r="F671" s="23" t="s">
        <v>231</v>
      </c>
      <c r="G671" s="324"/>
    </row>
    <row r="672" spans="1:16" ht="18" customHeight="1" x14ac:dyDescent="0.25">
      <c r="A672" s="19" t="s">
        <v>746</v>
      </c>
      <c r="B672" s="20" t="s">
        <v>1231</v>
      </c>
      <c r="C672" s="21" t="s">
        <v>1232</v>
      </c>
      <c r="D672" s="21" t="s">
        <v>774</v>
      </c>
      <c r="E672" s="21" t="s">
        <v>229</v>
      </c>
      <c r="F672" s="23" t="s">
        <v>3220</v>
      </c>
      <c r="G672" s="324"/>
    </row>
    <row r="673" spans="1:16" ht="18" customHeight="1" x14ac:dyDescent="0.25">
      <c r="A673" s="19" t="s">
        <v>4</v>
      </c>
      <c r="B673" s="20" t="s">
        <v>0</v>
      </c>
      <c r="C673" s="21" t="s">
        <v>1029</v>
      </c>
      <c r="D673" s="21" t="s">
        <v>774</v>
      </c>
      <c r="E673" s="21" t="s">
        <v>229</v>
      </c>
      <c r="F673" s="23" t="s">
        <v>231</v>
      </c>
      <c r="G673" s="324"/>
    </row>
    <row r="674" spans="1:16" s="2" customFormat="1" ht="18" customHeight="1" x14ac:dyDescent="0.3">
      <c r="A674" s="19" t="s">
        <v>15</v>
      </c>
      <c r="B674" s="20" t="s">
        <v>1233</v>
      </c>
      <c r="C674" s="21" t="s">
        <v>1234</v>
      </c>
      <c r="D674" s="21" t="s">
        <v>774</v>
      </c>
      <c r="E674" s="21" t="s">
        <v>229</v>
      </c>
      <c r="F674" s="23" t="s">
        <v>3165</v>
      </c>
      <c r="G674" s="324"/>
      <c r="H674" s="5"/>
      <c r="I674" s="5"/>
      <c r="J674" s="5"/>
    </row>
    <row r="675" spans="1:16" s="2" customFormat="1" ht="18" customHeight="1" x14ac:dyDescent="0.25">
      <c r="A675" s="19" t="s">
        <v>20</v>
      </c>
      <c r="B675" s="20" t="s">
        <v>1237</v>
      </c>
      <c r="C675" s="21" t="s">
        <v>1238</v>
      </c>
      <c r="D675" s="21" t="s">
        <v>774</v>
      </c>
      <c r="E675" s="21" t="s">
        <v>229</v>
      </c>
      <c r="F675" s="23" t="s">
        <v>231</v>
      </c>
      <c r="G675" s="324"/>
      <c r="H675" s="7"/>
      <c r="I675" s="7"/>
      <c r="J675" s="7"/>
    </row>
    <row r="676" spans="1:16" s="2" customFormat="1" ht="18" customHeight="1" x14ac:dyDescent="0.25">
      <c r="A676" s="19" t="s">
        <v>5</v>
      </c>
      <c r="B676" s="20" t="s">
        <v>1241</v>
      </c>
      <c r="C676" s="21" t="s">
        <v>1242</v>
      </c>
      <c r="D676" s="21"/>
      <c r="E676" s="21" t="s">
        <v>230</v>
      </c>
      <c r="F676" s="23" t="s">
        <v>231</v>
      </c>
      <c r="G676" s="324"/>
      <c r="H676" s="7"/>
      <c r="I676" s="7"/>
      <c r="J676" s="7"/>
    </row>
    <row r="677" spans="1:16" s="2" customFormat="1" ht="18" customHeight="1" x14ac:dyDescent="0.25">
      <c r="A677" s="19" t="s">
        <v>747</v>
      </c>
      <c r="B677" s="20" t="s">
        <v>1245</v>
      </c>
      <c r="C677" s="21" t="s">
        <v>1246</v>
      </c>
      <c r="D677" s="21"/>
      <c r="E677" s="21" t="s">
        <v>229</v>
      </c>
      <c r="F677" s="23" t="s">
        <v>231</v>
      </c>
      <c r="G677" s="324"/>
      <c r="H677" s="7"/>
      <c r="I677" s="7"/>
      <c r="J677" s="7"/>
    </row>
    <row r="678" spans="1:16" s="2" customFormat="1" ht="18" customHeight="1" x14ac:dyDescent="0.25">
      <c r="A678" s="19" t="s">
        <v>748</v>
      </c>
      <c r="B678" s="20" t="s">
        <v>1248</v>
      </c>
      <c r="C678" s="21" t="s">
        <v>1249</v>
      </c>
      <c r="D678" s="21"/>
      <c r="E678" s="21" t="s">
        <v>229</v>
      </c>
      <c r="F678" s="23" t="s">
        <v>231</v>
      </c>
      <c r="G678" s="324"/>
      <c r="H678" s="7"/>
      <c r="I678" s="7"/>
      <c r="J678" s="7"/>
    </row>
    <row r="679" spans="1:16" ht="18" customHeight="1" x14ac:dyDescent="0.25">
      <c r="A679" s="27" t="s">
        <v>9</v>
      </c>
      <c r="B679" s="168" t="s">
        <v>1251</v>
      </c>
      <c r="C679" s="169" t="s">
        <v>1252</v>
      </c>
      <c r="D679" s="169" t="s">
        <v>774</v>
      </c>
      <c r="E679" s="169" t="s">
        <v>229</v>
      </c>
      <c r="F679" s="455" t="s">
        <v>231</v>
      </c>
      <c r="G679" s="456"/>
      <c r="H679" s="17">
        <f>YEAR(C692)</f>
        <v>2007</v>
      </c>
      <c r="I679" s="17">
        <f ca="1">YEAR(TODAY())-YEAR(C692)</f>
        <v>13</v>
      </c>
      <c r="J679" s="426"/>
      <c r="K679" s="424"/>
      <c r="L679" s="427"/>
      <c r="M679" s="427"/>
      <c r="N679" s="427"/>
      <c r="O679" s="427"/>
      <c r="P679" s="427"/>
    </row>
    <row r="680" spans="1:16" ht="20.100000000000001" customHeight="1" x14ac:dyDescent="0.25">
      <c r="A680" s="28"/>
      <c r="B680" s="29"/>
      <c r="C680" s="1"/>
      <c r="D680" s="494" t="s">
        <v>452</v>
      </c>
      <c r="E680" s="494"/>
      <c r="F680" s="494"/>
      <c r="G680" s="494"/>
      <c r="H680" s="17">
        <f>YEAR(C694)</f>
        <v>2007</v>
      </c>
      <c r="I680" s="17">
        <f ca="1">YEAR(TODAY())-YEAR(C694)</f>
        <v>13</v>
      </c>
      <c r="J680" s="426"/>
      <c r="K680" s="424"/>
      <c r="L680" s="427"/>
      <c r="M680" s="427"/>
      <c r="N680" s="427"/>
      <c r="O680" s="427"/>
      <c r="P680" s="427"/>
    </row>
    <row r="681" spans="1:16" ht="33" customHeight="1" x14ac:dyDescent="0.25">
      <c r="A681" s="143"/>
      <c r="B681" s="31"/>
      <c r="C681" s="32"/>
      <c r="D681" s="32"/>
      <c r="E681" s="1"/>
      <c r="F681" s="31"/>
      <c r="G681" s="31"/>
      <c r="H681" s="17">
        <f>YEAR(C695)</f>
        <v>2007</v>
      </c>
      <c r="I681" s="17">
        <f ca="1">YEAR(TODAY())-YEAR(C695)</f>
        <v>13</v>
      </c>
      <c r="J681" s="426"/>
      <c r="K681" s="424"/>
      <c r="L681" s="427"/>
      <c r="M681" s="427"/>
      <c r="N681" s="427"/>
      <c r="O681" s="427"/>
      <c r="P681" s="427"/>
    </row>
    <row r="682" spans="1:16" ht="20.100000000000001" customHeight="1" x14ac:dyDescent="0.25">
      <c r="A682" s="143"/>
      <c r="B682" s="31"/>
      <c r="C682" s="32"/>
      <c r="D682" s="32"/>
      <c r="E682" s="1"/>
      <c r="F682" s="31"/>
      <c r="G682" s="31"/>
      <c r="H682" s="17">
        <f>YEAR(C696)</f>
        <v>2007</v>
      </c>
      <c r="I682" s="17">
        <f ca="1">YEAR(TODAY())-YEAR(C696)</f>
        <v>13</v>
      </c>
      <c r="J682" s="426"/>
      <c r="K682" s="424"/>
      <c r="L682" s="427"/>
      <c r="M682" s="427"/>
      <c r="N682" s="427"/>
      <c r="O682" s="427"/>
      <c r="P682" s="427"/>
    </row>
    <row r="683" spans="1:16" s="34" customFormat="1" ht="15.75" customHeight="1" x14ac:dyDescent="0.25">
      <c r="A683" s="143"/>
      <c r="B683" s="31"/>
      <c r="C683" s="32"/>
      <c r="D683" s="32"/>
      <c r="E683" s="1"/>
      <c r="F683" s="31"/>
      <c r="G683" s="31"/>
      <c r="H683" s="457"/>
      <c r="I683" s="457"/>
      <c r="J683" s="426"/>
      <c r="K683" s="424"/>
      <c r="L683" s="427"/>
      <c r="M683" s="427"/>
      <c r="N683" s="427"/>
      <c r="O683" s="427"/>
      <c r="P683" s="427"/>
    </row>
    <row r="684" spans="1:16" ht="20.100000000000001" customHeight="1" x14ac:dyDescent="0.3">
      <c r="A684" s="143"/>
      <c r="B684" s="31"/>
      <c r="C684" s="32"/>
      <c r="D684" s="488" t="s">
        <v>3247</v>
      </c>
      <c r="E684" s="488"/>
      <c r="F684" s="488"/>
      <c r="G684" s="488"/>
      <c r="H684" s="17">
        <f>YEAR(C697)</f>
        <v>2007</v>
      </c>
      <c r="I684" s="17">
        <f ca="1">YEAR(TODAY())-YEAR(C697)</f>
        <v>13</v>
      </c>
      <c r="J684" s="426"/>
      <c r="K684" s="427"/>
      <c r="L684" s="427"/>
      <c r="M684" s="427"/>
      <c r="N684" s="427"/>
      <c r="O684" s="427"/>
      <c r="P684" s="427"/>
    </row>
    <row r="685" spans="1:16" ht="18" customHeight="1" x14ac:dyDescent="0.25">
      <c r="A685" s="490" t="s">
        <v>239</v>
      </c>
      <c r="B685" s="490"/>
      <c r="C685" s="491" t="s">
        <v>25</v>
      </c>
      <c r="D685" s="491"/>
      <c r="E685" s="491"/>
      <c r="F685" s="491"/>
      <c r="G685" s="491"/>
      <c r="H685" s="17">
        <f t="shared" ref="H685:H697" si="34">YEAR(C699)</f>
        <v>2007</v>
      </c>
      <c r="I685" s="17">
        <f t="shared" ref="I685:I697" ca="1" si="35">YEAR(TODAY())-YEAR(C699)</f>
        <v>13</v>
      </c>
      <c r="J685" s="426"/>
      <c r="K685" s="428"/>
      <c r="L685" s="427"/>
      <c r="M685" s="427"/>
      <c r="N685" s="427"/>
      <c r="O685" s="427"/>
      <c r="P685" s="427"/>
    </row>
    <row r="686" spans="1:16" ht="18" customHeight="1" x14ac:dyDescent="0.25">
      <c r="A686" s="491" t="s">
        <v>26</v>
      </c>
      <c r="B686" s="491"/>
      <c r="C686" s="491" t="s">
        <v>27</v>
      </c>
      <c r="D686" s="491"/>
      <c r="E686" s="491"/>
      <c r="F686" s="491"/>
      <c r="G686" s="491"/>
      <c r="H686" s="17">
        <f t="shared" si="34"/>
        <v>2007</v>
      </c>
      <c r="I686" s="17">
        <f t="shared" ca="1" si="35"/>
        <v>13</v>
      </c>
      <c r="J686" s="426"/>
      <c r="K686" s="429"/>
      <c r="L686" s="427"/>
      <c r="M686" s="427"/>
      <c r="N686" s="427"/>
      <c r="O686" s="427"/>
      <c r="P686" s="427"/>
    </row>
    <row r="687" spans="1:16" ht="33" customHeight="1" x14ac:dyDescent="0.3">
      <c r="A687" s="492" t="s">
        <v>3223</v>
      </c>
      <c r="B687" s="492"/>
      <c r="C687" s="492"/>
      <c r="D687" s="492"/>
      <c r="E687" s="492"/>
      <c r="F687" s="492"/>
      <c r="G687" s="4"/>
      <c r="H687" s="17">
        <f t="shared" si="34"/>
        <v>2007</v>
      </c>
      <c r="I687" s="17">
        <f t="shared" ca="1" si="35"/>
        <v>13</v>
      </c>
      <c r="J687" s="426"/>
      <c r="K687" s="427"/>
      <c r="L687" s="427"/>
      <c r="M687" s="427"/>
      <c r="N687" s="427"/>
      <c r="O687" s="427"/>
      <c r="P687" s="427"/>
    </row>
    <row r="688" spans="1:16" ht="18" customHeight="1" x14ac:dyDescent="0.25">
      <c r="A688" s="493" t="s">
        <v>3200</v>
      </c>
      <c r="B688" s="493"/>
      <c r="C688" s="493"/>
      <c r="D688" s="493"/>
      <c r="E688" s="493"/>
      <c r="F688" s="493"/>
      <c r="G688" s="454"/>
      <c r="H688" s="17">
        <f t="shared" si="34"/>
        <v>2006</v>
      </c>
      <c r="I688" s="17">
        <f t="shared" ca="1" si="35"/>
        <v>14</v>
      </c>
      <c r="J688" s="426"/>
      <c r="K688" s="427"/>
      <c r="L688" s="427"/>
      <c r="M688" s="427"/>
      <c r="N688" s="427"/>
      <c r="O688" s="427"/>
      <c r="P688" s="427"/>
    </row>
    <row r="689" spans="1:16" ht="18" customHeight="1" x14ac:dyDescent="0.25">
      <c r="A689" s="443"/>
      <c r="B689" s="443"/>
      <c r="C689" s="443"/>
      <c r="D689" s="443"/>
      <c r="E689" s="443"/>
      <c r="F689" s="443"/>
      <c r="G689" s="6"/>
      <c r="H689" s="17">
        <f t="shared" si="34"/>
        <v>2007</v>
      </c>
      <c r="I689" s="17">
        <f t="shared" ca="1" si="35"/>
        <v>13</v>
      </c>
      <c r="J689" s="426"/>
      <c r="K689" s="430"/>
      <c r="L689" s="427"/>
      <c r="M689" s="427"/>
      <c r="N689" s="427"/>
      <c r="O689" s="427"/>
      <c r="P689" s="427"/>
    </row>
    <row r="690" spans="1:16" ht="18" customHeight="1" x14ac:dyDescent="0.25">
      <c r="A690" s="8" t="s">
        <v>766</v>
      </c>
      <c r="B690" s="8" t="s">
        <v>29</v>
      </c>
      <c r="C690" s="8" t="s">
        <v>30</v>
      </c>
      <c r="D690" s="8" t="s">
        <v>207</v>
      </c>
      <c r="E690" s="8" t="s">
        <v>769</v>
      </c>
      <c r="F690" s="8" t="s">
        <v>773</v>
      </c>
      <c r="G690" s="8" t="s">
        <v>31</v>
      </c>
      <c r="H690" s="17">
        <f t="shared" si="34"/>
        <v>2007</v>
      </c>
      <c r="I690" s="17">
        <f t="shared" ca="1" si="35"/>
        <v>13</v>
      </c>
      <c r="J690" s="426"/>
      <c r="K690" s="430"/>
      <c r="L690" s="427"/>
      <c r="M690" s="427"/>
      <c r="N690" s="427"/>
      <c r="O690" s="427"/>
      <c r="P690" s="427"/>
    </row>
    <row r="691" spans="1:16" ht="18" customHeight="1" x14ac:dyDescent="0.25">
      <c r="A691" s="13" t="s">
        <v>710</v>
      </c>
      <c r="B691" s="14" t="s">
        <v>2357</v>
      </c>
      <c r="C691" s="15" t="s">
        <v>1255</v>
      </c>
      <c r="D691" s="15"/>
      <c r="E691" s="15" t="s">
        <v>229</v>
      </c>
      <c r="F691" s="16" t="s">
        <v>232</v>
      </c>
      <c r="G691" s="323"/>
      <c r="H691" s="17">
        <f t="shared" si="34"/>
        <v>2007</v>
      </c>
      <c r="I691" s="17">
        <f t="shared" ca="1" si="35"/>
        <v>13</v>
      </c>
      <c r="J691" s="426"/>
      <c r="K691" s="430"/>
      <c r="L691" s="427"/>
      <c r="M691" s="427"/>
      <c r="N691" s="427"/>
      <c r="O691" s="427"/>
      <c r="P691" s="427"/>
    </row>
    <row r="692" spans="1:16" ht="18" customHeight="1" x14ac:dyDescent="0.25">
      <c r="A692" s="19" t="s">
        <v>712</v>
      </c>
      <c r="B692" s="20" t="s">
        <v>2358</v>
      </c>
      <c r="C692" s="22" t="s">
        <v>1256</v>
      </c>
      <c r="D692" s="22" t="s">
        <v>774</v>
      </c>
      <c r="E692" s="21" t="s">
        <v>229</v>
      </c>
      <c r="F692" s="23" t="s">
        <v>232</v>
      </c>
      <c r="G692" s="324"/>
      <c r="H692" s="17">
        <f t="shared" si="34"/>
        <v>2005</v>
      </c>
      <c r="I692" s="17">
        <f t="shared" ca="1" si="35"/>
        <v>15</v>
      </c>
      <c r="J692" s="426"/>
      <c r="K692" s="427"/>
      <c r="L692" s="427"/>
      <c r="M692" s="427"/>
      <c r="N692" s="427"/>
      <c r="O692" s="427"/>
      <c r="P692" s="427"/>
    </row>
    <row r="693" spans="1:16" ht="18" customHeight="1" x14ac:dyDescent="0.25">
      <c r="A693" s="19" t="s">
        <v>726</v>
      </c>
      <c r="B693" s="20" t="s">
        <v>2359</v>
      </c>
      <c r="C693" s="21" t="s">
        <v>1258</v>
      </c>
      <c r="D693" s="21" t="s">
        <v>774</v>
      </c>
      <c r="E693" s="21" t="s">
        <v>229</v>
      </c>
      <c r="F693" s="23" t="s">
        <v>232</v>
      </c>
      <c r="G693" s="324"/>
      <c r="H693" s="17">
        <f t="shared" si="34"/>
        <v>2007</v>
      </c>
      <c r="I693" s="17">
        <f t="shared" ca="1" si="35"/>
        <v>13</v>
      </c>
      <c r="J693" s="426"/>
      <c r="K693" s="431"/>
      <c r="L693" s="427"/>
      <c r="M693" s="427"/>
      <c r="N693" s="427"/>
      <c r="O693" s="427"/>
      <c r="P693" s="427"/>
    </row>
    <row r="694" spans="1:16" ht="18" customHeight="1" x14ac:dyDescent="0.25">
      <c r="A694" s="19" t="s">
        <v>728</v>
      </c>
      <c r="B694" s="20" t="s">
        <v>2360</v>
      </c>
      <c r="C694" s="21" t="s">
        <v>1261</v>
      </c>
      <c r="D694" s="21" t="s">
        <v>774</v>
      </c>
      <c r="E694" s="21" t="s">
        <v>230</v>
      </c>
      <c r="F694" s="23" t="s">
        <v>1099</v>
      </c>
      <c r="G694" s="324"/>
      <c r="H694" s="17">
        <f t="shared" si="34"/>
        <v>2007</v>
      </c>
      <c r="I694" s="17">
        <f t="shared" ca="1" si="35"/>
        <v>13</v>
      </c>
      <c r="J694" s="426"/>
      <c r="K694" s="432"/>
      <c r="L694" s="427"/>
      <c r="M694" s="427"/>
      <c r="N694" s="427"/>
      <c r="O694" s="427"/>
      <c r="P694" s="427"/>
    </row>
    <row r="695" spans="1:16" ht="18" customHeight="1" x14ac:dyDescent="0.25">
      <c r="A695" s="19" t="s">
        <v>730</v>
      </c>
      <c r="B695" s="20" t="s">
        <v>2361</v>
      </c>
      <c r="C695" s="21" t="s">
        <v>1263</v>
      </c>
      <c r="D695" s="21"/>
      <c r="E695" s="21" t="s">
        <v>229</v>
      </c>
      <c r="F695" s="23" t="s">
        <v>232</v>
      </c>
      <c r="G695" s="324"/>
      <c r="H695" s="17">
        <f t="shared" si="34"/>
        <v>2007</v>
      </c>
      <c r="I695" s="17">
        <f t="shared" ca="1" si="35"/>
        <v>13</v>
      </c>
      <c r="J695" s="426"/>
      <c r="K695" s="427"/>
      <c r="L695" s="427"/>
      <c r="M695" s="427"/>
      <c r="N695" s="427"/>
      <c r="O695" s="427"/>
      <c r="P695" s="427"/>
    </row>
    <row r="696" spans="1:16" ht="18" customHeight="1" x14ac:dyDescent="0.25">
      <c r="A696" s="19" t="s">
        <v>732</v>
      </c>
      <c r="B696" s="20" t="s">
        <v>2362</v>
      </c>
      <c r="C696" s="21" t="s">
        <v>1267</v>
      </c>
      <c r="D696" s="21"/>
      <c r="E696" s="21" t="s">
        <v>229</v>
      </c>
      <c r="F696" s="23" t="s">
        <v>232</v>
      </c>
      <c r="G696" s="324"/>
      <c r="H696" s="17">
        <f t="shared" si="34"/>
        <v>2007</v>
      </c>
      <c r="I696" s="17">
        <f t="shared" ca="1" si="35"/>
        <v>13</v>
      </c>
      <c r="J696" s="426"/>
      <c r="K696" s="427"/>
      <c r="L696" s="433"/>
      <c r="M696" s="427"/>
      <c r="N696" s="433"/>
      <c r="O696" s="434"/>
      <c r="P696" s="427"/>
    </row>
    <row r="697" spans="1:16" ht="18" customHeight="1" x14ac:dyDescent="0.25">
      <c r="A697" s="19" t="s">
        <v>734</v>
      </c>
      <c r="B697" s="20" t="s">
        <v>2363</v>
      </c>
      <c r="C697" s="21" t="s">
        <v>1269</v>
      </c>
      <c r="D697" s="21" t="s">
        <v>774</v>
      </c>
      <c r="E697" s="21" t="s">
        <v>230</v>
      </c>
      <c r="F697" s="23" t="s">
        <v>1099</v>
      </c>
      <c r="G697" s="324"/>
      <c r="H697" s="17">
        <f t="shared" si="34"/>
        <v>2006</v>
      </c>
      <c r="I697" s="17">
        <f t="shared" ca="1" si="35"/>
        <v>14</v>
      </c>
      <c r="J697" s="426"/>
      <c r="K697" s="427"/>
      <c r="L697" s="435"/>
      <c r="M697" s="427"/>
      <c r="N697" s="427"/>
      <c r="O697" s="427"/>
      <c r="P697" s="427"/>
    </row>
    <row r="698" spans="1:16" ht="18" customHeight="1" x14ac:dyDescent="0.25">
      <c r="A698" s="19" t="s">
        <v>735</v>
      </c>
      <c r="B698" s="20" t="s">
        <v>1272</v>
      </c>
      <c r="C698" s="21" t="s">
        <v>1273</v>
      </c>
      <c r="D698" s="21" t="s">
        <v>774</v>
      </c>
      <c r="E698" s="21" t="s">
        <v>229</v>
      </c>
      <c r="F698" s="23" t="s">
        <v>1274</v>
      </c>
      <c r="G698" s="324"/>
      <c r="J698" s="426"/>
      <c r="K698" s="427"/>
      <c r="L698" s="436"/>
      <c r="M698" s="435"/>
      <c r="N698" s="427"/>
      <c r="O698" s="427"/>
      <c r="P698" s="427"/>
    </row>
    <row r="699" spans="1:16" ht="18" customHeight="1" x14ac:dyDescent="0.25">
      <c r="A699" s="19" t="s">
        <v>737</v>
      </c>
      <c r="B699" s="20" t="s">
        <v>1772</v>
      </c>
      <c r="C699" s="21" t="s">
        <v>1773</v>
      </c>
      <c r="D699" s="21" t="s">
        <v>774</v>
      </c>
      <c r="E699" s="21" t="s">
        <v>230</v>
      </c>
      <c r="F699" s="23" t="s">
        <v>235</v>
      </c>
      <c r="G699" s="324"/>
      <c r="J699" s="426"/>
      <c r="K699" s="427"/>
      <c r="L699" s="436"/>
      <c r="M699" s="435"/>
      <c r="N699" s="427"/>
      <c r="O699" s="427"/>
      <c r="P699" s="427"/>
    </row>
    <row r="700" spans="1:16" ht="18" customHeight="1" x14ac:dyDescent="0.25">
      <c r="A700" s="19" t="s">
        <v>2</v>
      </c>
      <c r="B700" s="20" t="s">
        <v>2364</v>
      </c>
      <c r="C700" s="21" t="s">
        <v>1181</v>
      </c>
      <c r="D700" s="21" t="s">
        <v>774</v>
      </c>
      <c r="E700" s="21" t="s">
        <v>229</v>
      </c>
      <c r="F700" s="23" t="s">
        <v>232</v>
      </c>
      <c r="G700" s="324"/>
      <c r="J700" s="426"/>
      <c r="K700" s="427"/>
      <c r="L700" s="489"/>
      <c r="M700" s="489"/>
      <c r="N700" s="489"/>
      <c r="O700" s="435"/>
      <c r="P700" s="427"/>
    </row>
    <row r="701" spans="1:16" ht="18" customHeight="1" x14ac:dyDescent="0.25">
      <c r="A701" s="19" t="s">
        <v>3</v>
      </c>
      <c r="B701" s="20" t="s">
        <v>2365</v>
      </c>
      <c r="C701" s="21" t="s">
        <v>1277</v>
      </c>
      <c r="D701" s="21"/>
      <c r="E701" s="21" t="s">
        <v>230</v>
      </c>
      <c r="F701" s="23" t="s">
        <v>3167</v>
      </c>
      <c r="G701" s="324"/>
      <c r="J701" s="426"/>
      <c r="K701" s="427"/>
      <c r="L701" s="435"/>
      <c r="M701" s="427"/>
      <c r="N701" s="427"/>
      <c r="O701" s="427"/>
      <c r="P701" s="427"/>
    </row>
    <row r="702" spans="1:16" ht="18" customHeight="1" x14ac:dyDescent="0.25">
      <c r="A702" s="19" t="s">
        <v>11</v>
      </c>
      <c r="B702" s="20" t="s">
        <v>1281</v>
      </c>
      <c r="C702" s="21" t="s">
        <v>1282</v>
      </c>
      <c r="D702" s="21"/>
      <c r="E702" s="21" t="s">
        <v>229</v>
      </c>
      <c r="F702" s="23" t="s">
        <v>231</v>
      </c>
      <c r="G702" s="324"/>
      <c r="J702" s="426"/>
      <c r="K702" s="427"/>
      <c r="L702" s="435"/>
      <c r="M702" s="427"/>
      <c r="N702" s="427"/>
      <c r="O702" s="427"/>
      <c r="P702" s="427"/>
    </row>
    <row r="703" spans="1:16" ht="18" customHeight="1" x14ac:dyDescent="0.25">
      <c r="A703" s="19" t="s">
        <v>24</v>
      </c>
      <c r="B703" s="20" t="s">
        <v>585</v>
      </c>
      <c r="C703" s="21" t="s">
        <v>1287</v>
      </c>
      <c r="D703" s="21"/>
      <c r="E703" s="21" t="s">
        <v>229</v>
      </c>
      <c r="F703" s="23" t="s">
        <v>232</v>
      </c>
      <c r="G703" s="324"/>
      <c r="J703" s="426"/>
      <c r="K703" s="427"/>
      <c r="L703" s="435"/>
      <c r="M703" s="427"/>
      <c r="N703" s="427"/>
      <c r="O703" s="427"/>
      <c r="P703" s="427"/>
    </row>
    <row r="704" spans="1:16" ht="18" customHeight="1" x14ac:dyDescent="0.25">
      <c r="A704" s="19" t="s">
        <v>17</v>
      </c>
      <c r="B704" s="20" t="s">
        <v>2366</v>
      </c>
      <c r="C704" s="21" t="s">
        <v>1290</v>
      </c>
      <c r="D704" s="21"/>
      <c r="E704" s="21" t="s">
        <v>229</v>
      </c>
      <c r="F704" s="23" t="s">
        <v>232</v>
      </c>
      <c r="G704" s="324"/>
      <c r="J704" s="426"/>
      <c r="K704" s="427"/>
      <c r="L704" s="435"/>
      <c r="M704" s="427"/>
      <c r="N704" s="427"/>
      <c r="O704" s="427"/>
      <c r="P704" s="427"/>
    </row>
    <row r="705" spans="1:16" ht="18" customHeight="1" x14ac:dyDescent="0.25">
      <c r="A705" s="19" t="s">
        <v>21</v>
      </c>
      <c r="B705" s="20" t="s">
        <v>2368</v>
      </c>
      <c r="C705" s="21" t="s">
        <v>1293</v>
      </c>
      <c r="D705" s="21" t="s">
        <v>774</v>
      </c>
      <c r="E705" s="21" t="s">
        <v>229</v>
      </c>
      <c r="F705" s="23" t="s">
        <v>232</v>
      </c>
      <c r="G705" s="324"/>
      <c r="L705" s="416"/>
      <c r="M705" s="417"/>
      <c r="N705" s="417"/>
      <c r="O705" s="417"/>
      <c r="P705" s="417"/>
    </row>
    <row r="706" spans="1:16" ht="18" customHeight="1" x14ac:dyDescent="0.25">
      <c r="A706" s="19" t="s">
        <v>743</v>
      </c>
      <c r="B706" s="20" t="s">
        <v>2369</v>
      </c>
      <c r="C706" s="21" t="s">
        <v>1296</v>
      </c>
      <c r="D706" s="21"/>
      <c r="E706" s="21" t="s">
        <v>229</v>
      </c>
      <c r="F706" s="23" t="s">
        <v>232</v>
      </c>
      <c r="G706" s="324"/>
      <c r="L706" s="416"/>
      <c r="M706" s="417"/>
      <c r="N706" s="417"/>
      <c r="O706" s="417"/>
      <c r="P706" s="417"/>
    </row>
    <row r="707" spans="1:16" ht="18" customHeight="1" x14ac:dyDescent="0.25">
      <c r="A707" s="19" t="s">
        <v>7</v>
      </c>
      <c r="B707" s="20" t="s">
        <v>2370</v>
      </c>
      <c r="C707" s="21" t="s">
        <v>1299</v>
      </c>
      <c r="D707" s="21" t="s">
        <v>774</v>
      </c>
      <c r="E707" s="21" t="s">
        <v>229</v>
      </c>
      <c r="F707" s="23" t="s">
        <v>232</v>
      </c>
      <c r="G707" s="324"/>
      <c r="L707" s="416"/>
      <c r="M707" s="417"/>
      <c r="N707" s="417"/>
      <c r="O707" s="417"/>
      <c r="P707" s="417"/>
    </row>
    <row r="708" spans="1:16" ht="18" customHeight="1" x14ac:dyDescent="0.25">
      <c r="A708" s="19" t="s">
        <v>744</v>
      </c>
      <c r="B708" s="20" t="s">
        <v>2371</v>
      </c>
      <c r="C708" s="21" t="s">
        <v>1300</v>
      </c>
      <c r="D708" s="21" t="s">
        <v>774</v>
      </c>
      <c r="E708" s="21" t="s">
        <v>229</v>
      </c>
      <c r="F708" s="23" t="s">
        <v>232</v>
      </c>
      <c r="G708" s="324"/>
    </row>
    <row r="709" spans="1:16" ht="18" customHeight="1" x14ac:dyDescent="0.25">
      <c r="A709" s="19" t="s">
        <v>19</v>
      </c>
      <c r="B709" s="20" t="s">
        <v>2372</v>
      </c>
      <c r="C709" s="21" t="s">
        <v>1302</v>
      </c>
      <c r="D709" s="21"/>
      <c r="E709" s="21" t="s">
        <v>229</v>
      </c>
      <c r="F709" s="23" t="s">
        <v>232</v>
      </c>
      <c r="G709" s="324"/>
      <c r="J709" s="30"/>
      <c r="K709" s="167"/>
    </row>
    <row r="710" spans="1:16" ht="18" customHeight="1" x14ac:dyDescent="0.25">
      <c r="A710" s="19" t="s">
        <v>12</v>
      </c>
      <c r="B710" s="20" t="s">
        <v>1774</v>
      </c>
      <c r="C710" s="21" t="s">
        <v>1775</v>
      </c>
      <c r="D710" s="21" t="s">
        <v>774</v>
      </c>
      <c r="E710" s="21" t="s">
        <v>230</v>
      </c>
      <c r="F710" s="23" t="s">
        <v>231</v>
      </c>
      <c r="G710" s="324"/>
      <c r="H710" s="33"/>
      <c r="J710" s="30"/>
    </row>
    <row r="711" spans="1:16" ht="18" customHeight="1" x14ac:dyDescent="0.25">
      <c r="A711" s="19" t="s">
        <v>745</v>
      </c>
      <c r="B711" s="20" t="s">
        <v>1776</v>
      </c>
      <c r="C711" s="21" t="s">
        <v>1777</v>
      </c>
      <c r="D711" s="21"/>
      <c r="E711" s="21" t="s">
        <v>229</v>
      </c>
      <c r="F711" s="23" t="s">
        <v>231</v>
      </c>
      <c r="G711" s="324"/>
    </row>
    <row r="712" spans="1:16" ht="18" customHeight="1" x14ac:dyDescent="0.25">
      <c r="A712" s="19" t="s">
        <v>16</v>
      </c>
      <c r="B712" s="20" t="s">
        <v>294</v>
      </c>
      <c r="C712" s="21" t="s">
        <v>1305</v>
      </c>
      <c r="D712" s="21"/>
      <c r="E712" s="21" t="s">
        <v>229</v>
      </c>
      <c r="F712" s="23" t="s">
        <v>1099</v>
      </c>
      <c r="G712" s="324"/>
    </row>
    <row r="713" spans="1:16" ht="18" customHeight="1" x14ac:dyDescent="0.25">
      <c r="A713" s="19" t="s">
        <v>746</v>
      </c>
      <c r="B713" s="20" t="s">
        <v>2373</v>
      </c>
      <c r="C713" s="21" t="s">
        <v>1307</v>
      </c>
      <c r="D713" s="21"/>
      <c r="E713" s="21" t="s">
        <v>229</v>
      </c>
      <c r="F713" s="23" t="s">
        <v>232</v>
      </c>
      <c r="G713" s="324"/>
    </row>
    <row r="714" spans="1:16" ht="18" customHeight="1" x14ac:dyDescent="0.25">
      <c r="A714" s="19" t="s">
        <v>4</v>
      </c>
      <c r="B714" s="20" t="s">
        <v>2374</v>
      </c>
      <c r="C714" s="21" t="s">
        <v>1311</v>
      </c>
      <c r="D714" s="21" t="s">
        <v>774</v>
      </c>
      <c r="E714" s="21" t="s">
        <v>229</v>
      </c>
      <c r="F714" s="23" t="s">
        <v>232</v>
      </c>
      <c r="G714" s="324"/>
    </row>
    <row r="715" spans="1:16" s="2" customFormat="1" ht="18" customHeight="1" x14ac:dyDescent="0.3">
      <c r="A715" s="19" t="s">
        <v>15</v>
      </c>
      <c r="B715" s="20" t="s">
        <v>2375</v>
      </c>
      <c r="C715" s="21" t="s">
        <v>1313</v>
      </c>
      <c r="D715" s="21"/>
      <c r="E715" s="21" t="s">
        <v>229</v>
      </c>
      <c r="F715" s="23" t="s">
        <v>232</v>
      </c>
      <c r="G715" s="324"/>
      <c r="H715" s="5"/>
      <c r="I715" s="5"/>
      <c r="J715" s="5"/>
    </row>
    <row r="716" spans="1:16" s="2" customFormat="1" ht="18" customHeight="1" x14ac:dyDescent="0.25">
      <c r="A716" s="19" t="s">
        <v>20</v>
      </c>
      <c r="B716" s="20" t="s">
        <v>1053</v>
      </c>
      <c r="C716" s="21" t="s">
        <v>1261</v>
      </c>
      <c r="D716" s="21" t="s">
        <v>774</v>
      </c>
      <c r="E716" s="21" t="s">
        <v>229</v>
      </c>
      <c r="F716" s="23" t="s">
        <v>232</v>
      </c>
      <c r="G716" s="324"/>
      <c r="H716" s="7"/>
      <c r="I716" s="7"/>
      <c r="J716" s="7"/>
    </row>
    <row r="717" spans="1:16" s="2" customFormat="1" ht="18" customHeight="1" x14ac:dyDescent="0.25">
      <c r="A717" s="19" t="s">
        <v>5</v>
      </c>
      <c r="B717" s="20" t="s">
        <v>2376</v>
      </c>
      <c r="C717" s="21" t="s">
        <v>1321</v>
      </c>
      <c r="D717" s="21"/>
      <c r="E717" s="21" t="s">
        <v>229</v>
      </c>
      <c r="F717" s="23" t="s">
        <v>1076</v>
      </c>
      <c r="G717" s="324"/>
      <c r="H717" s="7"/>
      <c r="I717" s="7"/>
      <c r="J717" s="7"/>
    </row>
    <row r="718" spans="1:16" s="2" customFormat="1" ht="18" customHeight="1" x14ac:dyDescent="0.25">
      <c r="A718" s="19" t="s">
        <v>747</v>
      </c>
      <c r="B718" s="20" t="s">
        <v>1584</v>
      </c>
      <c r="C718" s="21" t="s">
        <v>1323</v>
      </c>
      <c r="D718" s="21"/>
      <c r="E718" s="21" t="s">
        <v>230</v>
      </c>
      <c r="F718" s="23" t="s">
        <v>232</v>
      </c>
      <c r="G718" s="324"/>
      <c r="H718" s="7"/>
      <c r="I718" s="7"/>
      <c r="J718" s="7"/>
    </row>
    <row r="719" spans="1:16" s="2" customFormat="1" ht="18" customHeight="1" x14ac:dyDescent="0.25">
      <c r="A719" s="19" t="s">
        <v>748</v>
      </c>
      <c r="B719" s="20" t="s">
        <v>2378</v>
      </c>
      <c r="C719" s="21" t="s">
        <v>1326</v>
      </c>
      <c r="D719" s="21"/>
      <c r="E719" s="21" t="s">
        <v>229</v>
      </c>
      <c r="F719" s="23" t="s">
        <v>232</v>
      </c>
      <c r="G719" s="324"/>
      <c r="H719" s="7"/>
      <c r="I719" s="7"/>
      <c r="J719" s="7"/>
    </row>
    <row r="720" spans="1:16" ht="18" customHeight="1" x14ac:dyDescent="0.25">
      <c r="A720" s="27" t="s">
        <v>9</v>
      </c>
      <c r="B720" s="168" t="s">
        <v>2379</v>
      </c>
      <c r="C720" s="169" t="s">
        <v>1327</v>
      </c>
      <c r="D720" s="169" t="s">
        <v>774</v>
      </c>
      <c r="E720" s="169" t="s">
        <v>229</v>
      </c>
      <c r="F720" s="455" t="s">
        <v>232</v>
      </c>
      <c r="G720" s="456"/>
      <c r="H720" s="17">
        <f>YEAR(C733)</f>
        <v>2006</v>
      </c>
      <c r="I720" s="17">
        <f ca="1">YEAR(TODAY())-YEAR(C733)</f>
        <v>14</v>
      </c>
      <c r="J720" s="426"/>
      <c r="K720" s="424"/>
      <c r="L720" s="427"/>
      <c r="M720" s="427"/>
      <c r="N720" s="427"/>
      <c r="O720" s="427"/>
      <c r="P720" s="427"/>
    </row>
    <row r="721" spans="1:16" ht="20.100000000000001" customHeight="1" x14ac:dyDescent="0.25">
      <c r="A721" s="28"/>
      <c r="B721" s="29"/>
      <c r="C721" s="1"/>
      <c r="D721" s="494" t="s">
        <v>452</v>
      </c>
      <c r="E721" s="494"/>
      <c r="F721" s="494"/>
      <c r="G721" s="494"/>
      <c r="H721" s="17">
        <f>YEAR(C735)</f>
        <v>2006</v>
      </c>
      <c r="I721" s="17">
        <f ca="1">YEAR(TODAY())-YEAR(C735)</f>
        <v>14</v>
      </c>
      <c r="J721" s="426"/>
      <c r="K721" s="424"/>
      <c r="L721" s="427"/>
      <c r="M721" s="427"/>
      <c r="N721" s="427"/>
      <c r="O721" s="427"/>
      <c r="P721" s="427"/>
    </row>
    <row r="722" spans="1:16" ht="33.75" customHeight="1" x14ac:dyDescent="0.25">
      <c r="A722" s="143"/>
      <c r="B722" s="31"/>
      <c r="C722" s="32"/>
      <c r="D722" s="32"/>
      <c r="E722" s="1"/>
      <c r="F722" s="31"/>
      <c r="G722" s="31"/>
      <c r="H722" s="17">
        <f>YEAR(C736)</f>
        <v>2006</v>
      </c>
      <c r="I722" s="17">
        <f ca="1">YEAR(TODAY())-YEAR(C736)</f>
        <v>14</v>
      </c>
      <c r="J722" s="426"/>
      <c r="K722" s="424"/>
      <c r="L722" s="427"/>
      <c r="M722" s="427"/>
      <c r="N722" s="427"/>
      <c r="O722" s="427"/>
      <c r="P722" s="427"/>
    </row>
    <row r="723" spans="1:16" ht="20.100000000000001" customHeight="1" x14ac:dyDescent="0.25">
      <c r="A723" s="143"/>
      <c r="B723" s="31"/>
      <c r="C723" s="32"/>
      <c r="D723" s="32"/>
      <c r="E723" s="1"/>
      <c r="F723" s="31"/>
      <c r="G723" s="31"/>
      <c r="H723" s="17">
        <f>YEAR(C737)</f>
        <v>2006</v>
      </c>
      <c r="I723" s="17">
        <f ca="1">YEAR(TODAY())-YEAR(C737)</f>
        <v>14</v>
      </c>
      <c r="J723" s="426"/>
      <c r="K723" s="424"/>
      <c r="L723" s="427"/>
      <c r="M723" s="427"/>
      <c r="N723" s="427"/>
      <c r="O723" s="427"/>
      <c r="P723" s="427"/>
    </row>
    <row r="724" spans="1:16" ht="16.5" customHeight="1" x14ac:dyDescent="0.25">
      <c r="A724" s="143"/>
      <c r="B724" s="31"/>
      <c r="C724" s="32"/>
      <c r="D724" s="32"/>
      <c r="E724" s="1"/>
      <c r="F724" s="31"/>
      <c r="G724" s="31"/>
      <c r="J724" s="426"/>
      <c r="K724" s="424"/>
      <c r="L724" s="427"/>
      <c r="M724" s="427"/>
      <c r="N724" s="427"/>
      <c r="O724" s="427"/>
      <c r="P724" s="427"/>
    </row>
    <row r="725" spans="1:16" ht="20.100000000000001" customHeight="1" x14ac:dyDescent="0.3">
      <c r="A725" s="143"/>
      <c r="B725" s="31"/>
      <c r="C725" s="32"/>
      <c r="D725" s="488" t="s">
        <v>3247</v>
      </c>
      <c r="E725" s="488"/>
      <c r="F725" s="488"/>
      <c r="G725" s="488"/>
      <c r="H725" s="17">
        <f>YEAR(C738)</f>
        <v>2006</v>
      </c>
      <c r="I725" s="17">
        <f ca="1">YEAR(TODAY())-YEAR(C738)</f>
        <v>14</v>
      </c>
      <c r="J725" s="426"/>
      <c r="K725" s="427"/>
      <c r="L725" s="427"/>
      <c r="M725" s="427"/>
      <c r="N725" s="427"/>
      <c r="O725" s="427"/>
      <c r="P725" s="427"/>
    </row>
    <row r="726" spans="1:16" ht="20.100000000000001" customHeight="1" x14ac:dyDescent="0.25">
      <c r="A726" s="490" t="s">
        <v>239</v>
      </c>
      <c r="B726" s="490"/>
      <c r="C726" s="491" t="s">
        <v>25</v>
      </c>
      <c r="D726" s="491"/>
      <c r="E726" s="491"/>
      <c r="F726" s="491"/>
      <c r="G726" s="491"/>
      <c r="H726" s="17">
        <f t="shared" ref="H726:H738" si="36">YEAR(C740)</f>
        <v>2006</v>
      </c>
      <c r="I726" s="17">
        <f t="shared" ref="I726:I738" ca="1" si="37">YEAR(TODAY())-YEAR(C740)</f>
        <v>14</v>
      </c>
      <c r="J726" s="426"/>
      <c r="K726" s="428"/>
      <c r="L726" s="427"/>
      <c r="M726" s="427"/>
      <c r="N726" s="427"/>
      <c r="O726" s="427"/>
      <c r="P726" s="427"/>
    </row>
    <row r="727" spans="1:16" ht="20.100000000000001" customHeight="1" x14ac:dyDescent="0.25">
      <c r="A727" s="491" t="s">
        <v>26</v>
      </c>
      <c r="B727" s="491"/>
      <c r="C727" s="491" t="s">
        <v>27</v>
      </c>
      <c r="D727" s="491"/>
      <c r="E727" s="491"/>
      <c r="F727" s="491"/>
      <c r="G727" s="491"/>
      <c r="H727" s="17">
        <f t="shared" si="36"/>
        <v>2006</v>
      </c>
      <c r="I727" s="17">
        <f t="shared" ca="1" si="37"/>
        <v>14</v>
      </c>
      <c r="J727" s="426"/>
      <c r="K727" s="429"/>
      <c r="L727" s="427"/>
      <c r="M727" s="427"/>
      <c r="N727" s="427"/>
      <c r="O727" s="427"/>
      <c r="P727" s="427"/>
    </row>
    <row r="728" spans="1:16" ht="36" customHeight="1" x14ac:dyDescent="0.3">
      <c r="A728" s="492" t="s">
        <v>758</v>
      </c>
      <c r="B728" s="492"/>
      <c r="C728" s="492"/>
      <c r="D728" s="492"/>
      <c r="E728" s="492"/>
      <c r="F728" s="492"/>
      <c r="G728" s="4"/>
      <c r="H728" s="17">
        <f t="shared" si="36"/>
        <v>2006</v>
      </c>
      <c r="I728" s="17">
        <f t="shared" ca="1" si="37"/>
        <v>14</v>
      </c>
      <c r="J728" s="426"/>
      <c r="K728" s="427"/>
      <c r="L728" s="427"/>
      <c r="M728" s="427"/>
      <c r="N728" s="427"/>
      <c r="O728" s="427"/>
      <c r="P728" s="427"/>
    </row>
    <row r="729" spans="1:16" ht="20.100000000000001" customHeight="1" x14ac:dyDescent="0.25">
      <c r="A729" s="493" t="s">
        <v>3200</v>
      </c>
      <c r="B729" s="493"/>
      <c r="C729" s="493"/>
      <c r="D729" s="493"/>
      <c r="E729" s="493"/>
      <c r="F729" s="493"/>
      <c r="G729" s="454"/>
      <c r="H729" s="17">
        <f t="shared" si="36"/>
        <v>2006</v>
      </c>
      <c r="I729" s="17">
        <f t="shared" ca="1" si="37"/>
        <v>14</v>
      </c>
      <c r="J729" s="426"/>
      <c r="K729" s="427"/>
      <c r="L729" s="427"/>
      <c r="M729" s="427"/>
      <c r="N729" s="427"/>
      <c r="O729" s="427"/>
      <c r="P729" s="427"/>
    </row>
    <row r="730" spans="1:16" ht="20.100000000000001" customHeight="1" x14ac:dyDescent="0.25">
      <c r="A730" s="443"/>
      <c r="B730" s="443"/>
      <c r="C730" s="443"/>
      <c r="D730" s="443"/>
      <c r="E730" s="443"/>
      <c r="F730" s="443"/>
      <c r="G730" s="6"/>
      <c r="H730" s="17">
        <f t="shared" si="36"/>
        <v>2006</v>
      </c>
      <c r="I730" s="17">
        <f t="shared" ca="1" si="37"/>
        <v>14</v>
      </c>
      <c r="J730" s="426"/>
      <c r="K730" s="430"/>
      <c r="L730" s="427"/>
      <c r="M730" s="427"/>
      <c r="N730" s="427"/>
      <c r="O730" s="427"/>
      <c r="P730" s="427"/>
    </row>
    <row r="731" spans="1:16" ht="20.100000000000001" customHeight="1" x14ac:dyDescent="0.25">
      <c r="A731" s="8" t="s">
        <v>766</v>
      </c>
      <c r="B731" s="8" t="s">
        <v>29</v>
      </c>
      <c r="C731" s="8" t="s">
        <v>30</v>
      </c>
      <c r="D731" s="8" t="s">
        <v>207</v>
      </c>
      <c r="E731" s="8" t="s">
        <v>769</v>
      </c>
      <c r="F731" s="8" t="s">
        <v>773</v>
      </c>
      <c r="G731" s="8" t="s">
        <v>31</v>
      </c>
      <c r="H731" s="17">
        <f t="shared" si="36"/>
        <v>2005</v>
      </c>
      <c r="I731" s="17">
        <f t="shared" ca="1" si="37"/>
        <v>15</v>
      </c>
      <c r="J731" s="426"/>
      <c r="K731" s="430"/>
      <c r="L731" s="427"/>
      <c r="M731" s="427"/>
      <c r="N731" s="427"/>
      <c r="O731" s="427"/>
      <c r="P731" s="427"/>
    </row>
    <row r="732" spans="1:16" ht="18" customHeight="1" x14ac:dyDescent="0.25">
      <c r="A732" s="13" t="s">
        <v>710</v>
      </c>
      <c r="B732" s="14" t="s">
        <v>414</v>
      </c>
      <c r="C732" s="15" t="s">
        <v>415</v>
      </c>
      <c r="D732" s="15"/>
      <c r="E732" s="15" t="s">
        <v>229</v>
      </c>
      <c r="F732" s="16" t="s">
        <v>236</v>
      </c>
      <c r="G732" s="323"/>
      <c r="H732" s="17">
        <f t="shared" si="36"/>
        <v>2006</v>
      </c>
      <c r="I732" s="17">
        <f t="shared" ca="1" si="37"/>
        <v>14</v>
      </c>
      <c r="J732" s="426"/>
      <c r="K732" s="430"/>
      <c r="L732" s="427"/>
      <c r="M732" s="427"/>
      <c r="N732" s="427"/>
      <c r="O732" s="427"/>
      <c r="P732" s="427"/>
    </row>
    <row r="733" spans="1:16" ht="18" customHeight="1" x14ac:dyDescent="0.25">
      <c r="A733" s="19" t="s">
        <v>712</v>
      </c>
      <c r="B733" s="20" t="s">
        <v>418</v>
      </c>
      <c r="C733" s="22" t="s">
        <v>419</v>
      </c>
      <c r="D733" s="22"/>
      <c r="E733" s="21" t="s">
        <v>229</v>
      </c>
      <c r="F733" s="23" t="s">
        <v>231</v>
      </c>
      <c r="G733" s="324"/>
      <c r="H733" s="17">
        <f t="shared" si="36"/>
        <v>2004</v>
      </c>
      <c r="I733" s="17">
        <f t="shared" ca="1" si="37"/>
        <v>16</v>
      </c>
      <c r="J733" s="426"/>
      <c r="K733" s="427"/>
      <c r="L733" s="427"/>
      <c r="M733" s="427"/>
      <c r="N733" s="427"/>
      <c r="O733" s="427"/>
      <c r="P733" s="427"/>
    </row>
    <row r="734" spans="1:16" ht="18" customHeight="1" x14ac:dyDescent="0.25">
      <c r="A734" s="19" t="s">
        <v>726</v>
      </c>
      <c r="B734" s="20" t="s">
        <v>422</v>
      </c>
      <c r="C734" s="21" t="s">
        <v>423</v>
      </c>
      <c r="D734" s="21" t="s">
        <v>774</v>
      </c>
      <c r="E734" s="21" t="s">
        <v>229</v>
      </c>
      <c r="F734" s="23" t="s">
        <v>231</v>
      </c>
      <c r="G734" s="324"/>
      <c r="H734" s="17">
        <f t="shared" si="36"/>
        <v>2005</v>
      </c>
      <c r="I734" s="17">
        <f t="shared" ca="1" si="37"/>
        <v>15</v>
      </c>
      <c r="J734" s="426"/>
      <c r="K734" s="431"/>
      <c r="L734" s="427"/>
      <c r="M734" s="427"/>
      <c r="N734" s="427"/>
      <c r="O734" s="427"/>
      <c r="P734" s="427"/>
    </row>
    <row r="735" spans="1:16" ht="18" customHeight="1" x14ac:dyDescent="0.25">
      <c r="A735" s="19" t="s">
        <v>728</v>
      </c>
      <c r="B735" s="20" t="s">
        <v>3176</v>
      </c>
      <c r="C735" s="21" t="s">
        <v>3177</v>
      </c>
      <c r="D735" s="21" t="s">
        <v>774</v>
      </c>
      <c r="E735" s="21" t="s">
        <v>229</v>
      </c>
      <c r="F735" s="23" t="s">
        <v>231</v>
      </c>
      <c r="G735" s="324"/>
      <c r="H735" s="17">
        <f t="shared" si="36"/>
        <v>2006</v>
      </c>
      <c r="I735" s="17">
        <f t="shared" ca="1" si="37"/>
        <v>14</v>
      </c>
      <c r="J735" s="426"/>
      <c r="K735" s="432"/>
      <c r="L735" s="427"/>
      <c r="M735" s="427"/>
      <c r="N735" s="427"/>
      <c r="O735" s="427"/>
      <c r="P735" s="427"/>
    </row>
    <row r="736" spans="1:16" ht="18" customHeight="1" x14ac:dyDescent="0.25">
      <c r="A736" s="19" t="s">
        <v>730</v>
      </c>
      <c r="B736" s="20" t="s">
        <v>502</v>
      </c>
      <c r="C736" s="21" t="s">
        <v>503</v>
      </c>
      <c r="D736" s="21"/>
      <c r="E736" s="21" t="s">
        <v>229</v>
      </c>
      <c r="F736" s="23" t="s">
        <v>235</v>
      </c>
      <c r="G736" s="324"/>
      <c r="H736" s="17">
        <f t="shared" si="36"/>
        <v>2004</v>
      </c>
      <c r="I736" s="17">
        <f t="shared" ca="1" si="37"/>
        <v>16</v>
      </c>
      <c r="J736" s="426"/>
      <c r="K736" s="427"/>
      <c r="L736" s="427"/>
      <c r="M736" s="427"/>
      <c r="N736" s="427"/>
      <c r="O736" s="427"/>
      <c r="P736" s="427"/>
    </row>
    <row r="737" spans="1:16" ht="18" customHeight="1" x14ac:dyDescent="0.25">
      <c r="A737" s="19" t="s">
        <v>732</v>
      </c>
      <c r="B737" s="20" t="s">
        <v>504</v>
      </c>
      <c r="C737" s="21" t="s">
        <v>505</v>
      </c>
      <c r="D737" s="21" t="s">
        <v>774</v>
      </c>
      <c r="E737" s="21" t="s">
        <v>229</v>
      </c>
      <c r="F737" s="23" t="s">
        <v>231</v>
      </c>
      <c r="G737" s="324"/>
      <c r="H737" s="17">
        <f t="shared" si="36"/>
        <v>2006</v>
      </c>
      <c r="I737" s="17">
        <f t="shared" ca="1" si="37"/>
        <v>14</v>
      </c>
      <c r="J737" s="426"/>
      <c r="K737" s="427"/>
      <c r="L737" s="433"/>
      <c r="M737" s="427"/>
      <c r="N737" s="433"/>
      <c r="O737" s="434"/>
      <c r="P737" s="427"/>
    </row>
    <row r="738" spans="1:16" ht="18" customHeight="1" x14ac:dyDescent="0.25">
      <c r="A738" s="19" t="s">
        <v>734</v>
      </c>
      <c r="B738" s="20" t="s">
        <v>506</v>
      </c>
      <c r="C738" s="21" t="s">
        <v>507</v>
      </c>
      <c r="D738" s="21" t="s">
        <v>774</v>
      </c>
      <c r="E738" s="21" t="s">
        <v>229</v>
      </c>
      <c r="F738" s="23" t="s">
        <v>231</v>
      </c>
      <c r="G738" s="324"/>
      <c r="H738" s="17">
        <f t="shared" si="36"/>
        <v>2006</v>
      </c>
      <c r="I738" s="17">
        <f t="shared" ca="1" si="37"/>
        <v>14</v>
      </c>
      <c r="J738" s="426"/>
      <c r="K738" s="427"/>
      <c r="L738" s="435"/>
      <c r="M738" s="427"/>
      <c r="N738" s="427"/>
      <c r="O738" s="427"/>
      <c r="P738" s="427"/>
    </row>
    <row r="739" spans="1:16" ht="18" customHeight="1" x14ac:dyDescent="0.25">
      <c r="A739" s="19" t="s">
        <v>735</v>
      </c>
      <c r="B739" s="20" t="s">
        <v>508</v>
      </c>
      <c r="C739" s="21" t="s">
        <v>509</v>
      </c>
      <c r="D739" s="21"/>
      <c r="E739" s="21" t="s">
        <v>229</v>
      </c>
      <c r="F739" s="23" t="s">
        <v>231</v>
      </c>
      <c r="G739" s="324"/>
      <c r="J739" s="426"/>
      <c r="K739" s="427"/>
      <c r="L739" s="436"/>
      <c r="M739" s="435"/>
      <c r="N739" s="427"/>
      <c r="O739" s="427"/>
      <c r="P739" s="427"/>
    </row>
    <row r="740" spans="1:16" ht="18" customHeight="1" x14ac:dyDescent="0.25">
      <c r="A740" s="19" t="s">
        <v>737</v>
      </c>
      <c r="B740" s="20" t="s">
        <v>510</v>
      </c>
      <c r="C740" s="21" t="s">
        <v>511</v>
      </c>
      <c r="D740" s="21" t="s">
        <v>774</v>
      </c>
      <c r="E740" s="21" t="s">
        <v>229</v>
      </c>
      <c r="F740" s="23" t="s">
        <v>231</v>
      </c>
      <c r="G740" s="324"/>
      <c r="J740" s="426"/>
      <c r="K740" s="427"/>
      <c r="L740" s="436"/>
      <c r="M740" s="435"/>
      <c r="N740" s="427"/>
      <c r="O740" s="427"/>
      <c r="P740" s="427"/>
    </row>
    <row r="741" spans="1:16" ht="18" customHeight="1" x14ac:dyDescent="0.25">
      <c r="A741" s="19" t="s">
        <v>2</v>
      </c>
      <c r="B741" s="20" t="s">
        <v>429</v>
      </c>
      <c r="C741" s="21" t="s">
        <v>430</v>
      </c>
      <c r="D741" s="21"/>
      <c r="E741" s="21" t="s">
        <v>229</v>
      </c>
      <c r="F741" s="23" t="s">
        <v>231</v>
      </c>
      <c r="G741" s="324"/>
      <c r="J741" s="426"/>
      <c r="K741" s="427"/>
      <c r="L741" s="489"/>
      <c r="M741" s="489"/>
      <c r="N741" s="489"/>
      <c r="O741" s="435"/>
      <c r="P741" s="427"/>
    </row>
    <row r="742" spans="1:16" ht="18" customHeight="1" x14ac:dyDescent="0.25">
      <c r="A742" s="19" t="s">
        <v>3</v>
      </c>
      <c r="B742" s="20" t="s">
        <v>433</v>
      </c>
      <c r="C742" s="21" t="s">
        <v>434</v>
      </c>
      <c r="D742" s="21" t="s">
        <v>774</v>
      </c>
      <c r="E742" s="21" t="s">
        <v>229</v>
      </c>
      <c r="F742" s="23" t="s">
        <v>231</v>
      </c>
      <c r="G742" s="324"/>
      <c r="J742" s="426"/>
      <c r="K742" s="427"/>
      <c r="L742" s="435"/>
      <c r="M742" s="427"/>
      <c r="N742" s="427"/>
      <c r="O742" s="427"/>
      <c r="P742" s="427"/>
    </row>
    <row r="743" spans="1:16" ht="18" customHeight="1" x14ac:dyDescent="0.25">
      <c r="A743" s="19" t="s">
        <v>11</v>
      </c>
      <c r="B743" s="20" t="s">
        <v>3181</v>
      </c>
      <c r="C743" s="21" t="s">
        <v>514</v>
      </c>
      <c r="D743" s="21"/>
      <c r="E743" s="21" t="s">
        <v>229</v>
      </c>
      <c r="F743" s="23" t="s">
        <v>231</v>
      </c>
      <c r="G743" s="324"/>
      <c r="J743" s="426"/>
      <c r="K743" s="427"/>
      <c r="L743" s="435"/>
      <c r="M743" s="427"/>
      <c r="N743" s="427"/>
      <c r="O743" s="427"/>
      <c r="P743" s="427"/>
    </row>
    <row r="744" spans="1:16" ht="18" customHeight="1" x14ac:dyDescent="0.25">
      <c r="A744" s="19" t="s">
        <v>24</v>
      </c>
      <c r="B744" s="20" t="s">
        <v>472</v>
      </c>
      <c r="C744" s="21" t="s">
        <v>473</v>
      </c>
      <c r="D744" s="21" t="s">
        <v>774</v>
      </c>
      <c r="E744" s="21" t="s">
        <v>229</v>
      </c>
      <c r="F744" s="23" t="s">
        <v>231</v>
      </c>
      <c r="G744" s="324"/>
      <c r="J744" s="426"/>
      <c r="K744" s="427"/>
      <c r="L744" s="435"/>
      <c r="M744" s="427"/>
      <c r="N744" s="427"/>
      <c r="O744" s="427"/>
      <c r="P744" s="427"/>
    </row>
    <row r="745" spans="1:16" ht="18" customHeight="1" x14ac:dyDescent="0.25">
      <c r="A745" s="19" t="s">
        <v>17</v>
      </c>
      <c r="B745" s="20" t="s">
        <v>474</v>
      </c>
      <c r="C745" s="21" t="s">
        <v>475</v>
      </c>
      <c r="D745" s="21"/>
      <c r="E745" s="21" t="s">
        <v>229</v>
      </c>
      <c r="F745" s="23" t="s">
        <v>236</v>
      </c>
      <c r="G745" s="324"/>
      <c r="J745" s="426"/>
      <c r="K745" s="427"/>
      <c r="L745" s="435"/>
      <c r="M745" s="427"/>
      <c r="N745" s="427"/>
      <c r="O745" s="427"/>
      <c r="P745" s="427"/>
    </row>
    <row r="746" spans="1:16" ht="18" customHeight="1" x14ac:dyDescent="0.25">
      <c r="A746" s="19" t="s">
        <v>21</v>
      </c>
      <c r="B746" s="20" t="s">
        <v>167</v>
      </c>
      <c r="C746" s="21" t="s">
        <v>477</v>
      </c>
      <c r="D746" s="21"/>
      <c r="E746" s="21" t="s">
        <v>229</v>
      </c>
      <c r="F746" s="23" t="s">
        <v>231</v>
      </c>
      <c r="G746" s="324"/>
      <c r="L746" s="416"/>
      <c r="M746" s="417"/>
      <c r="N746" s="417"/>
      <c r="O746" s="417"/>
      <c r="P746" s="417"/>
    </row>
    <row r="747" spans="1:16" ht="18" customHeight="1" x14ac:dyDescent="0.25">
      <c r="A747" s="19" t="s">
        <v>743</v>
      </c>
      <c r="B747" s="20" t="s">
        <v>820</v>
      </c>
      <c r="C747" s="21" t="s">
        <v>516</v>
      </c>
      <c r="D747" s="21"/>
      <c r="E747" s="21" t="s">
        <v>229</v>
      </c>
      <c r="F747" s="23" t="s">
        <v>231</v>
      </c>
      <c r="G747" s="324"/>
      <c r="L747" s="416"/>
      <c r="M747" s="417"/>
      <c r="N747" s="417"/>
      <c r="O747" s="417"/>
      <c r="P747" s="417"/>
    </row>
    <row r="748" spans="1:16" ht="18" customHeight="1" x14ac:dyDescent="0.25">
      <c r="A748" s="19" t="s">
        <v>7</v>
      </c>
      <c r="B748" s="20" t="s">
        <v>478</v>
      </c>
      <c r="C748" s="21" t="s">
        <v>479</v>
      </c>
      <c r="D748" s="21"/>
      <c r="E748" s="21" t="s">
        <v>230</v>
      </c>
      <c r="F748" s="23" t="s">
        <v>231</v>
      </c>
      <c r="G748" s="324"/>
      <c r="L748" s="416"/>
      <c r="M748" s="417"/>
      <c r="N748" s="417"/>
      <c r="O748" s="417"/>
      <c r="P748" s="417"/>
    </row>
    <row r="749" spans="1:16" ht="18" customHeight="1" x14ac:dyDescent="0.25">
      <c r="A749" s="19" t="s">
        <v>744</v>
      </c>
      <c r="B749" s="20" t="s">
        <v>517</v>
      </c>
      <c r="C749" s="21" t="s">
        <v>493</v>
      </c>
      <c r="D749" s="21" t="s">
        <v>774</v>
      </c>
      <c r="E749" s="21" t="s">
        <v>229</v>
      </c>
      <c r="F749" s="23" t="s">
        <v>231</v>
      </c>
      <c r="G749" s="324"/>
    </row>
    <row r="750" spans="1:16" ht="18" customHeight="1" x14ac:dyDescent="0.25">
      <c r="A750" s="19" t="s">
        <v>19</v>
      </c>
      <c r="B750" s="20" t="s">
        <v>481</v>
      </c>
      <c r="C750" s="21" t="s">
        <v>99</v>
      </c>
      <c r="D750" s="21"/>
      <c r="E750" s="21" t="s">
        <v>229</v>
      </c>
      <c r="F750" s="23" t="s">
        <v>231</v>
      </c>
      <c r="G750" s="324"/>
      <c r="J750" s="30"/>
      <c r="K750" s="167"/>
    </row>
    <row r="751" spans="1:16" ht="18" customHeight="1" x14ac:dyDescent="0.25">
      <c r="A751" s="19" t="s">
        <v>12</v>
      </c>
      <c r="B751" s="20" t="s">
        <v>520</v>
      </c>
      <c r="C751" s="21" t="s">
        <v>521</v>
      </c>
      <c r="D751" s="21" t="s">
        <v>774</v>
      </c>
      <c r="E751" s="21" t="s">
        <v>229</v>
      </c>
      <c r="F751" s="23" t="s">
        <v>231</v>
      </c>
      <c r="G751" s="324"/>
      <c r="H751" s="33"/>
      <c r="J751" s="30"/>
    </row>
    <row r="752" spans="1:16" ht="18" customHeight="1" x14ac:dyDescent="0.25">
      <c r="A752" s="19" t="s">
        <v>745</v>
      </c>
      <c r="B752" s="20" t="s">
        <v>484</v>
      </c>
      <c r="C752" s="21" t="s">
        <v>477</v>
      </c>
      <c r="D752" s="21" t="s">
        <v>774</v>
      </c>
      <c r="E752" s="21" t="s">
        <v>229</v>
      </c>
      <c r="F752" s="23" t="s">
        <v>231</v>
      </c>
      <c r="G752" s="324"/>
    </row>
    <row r="753" spans="1:16" ht="18" customHeight="1" x14ac:dyDescent="0.25">
      <c r="A753" s="19" t="s">
        <v>16</v>
      </c>
      <c r="B753" s="20" t="s">
        <v>485</v>
      </c>
      <c r="C753" s="21" t="s">
        <v>486</v>
      </c>
      <c r="D753" s="21" t="s">
        <v>774</v>
      </c>
      <c r="E753" s="21" t="s">
        <v>229</v>
      </c>
      <c r="F753" s="23" t="s">
        <v>231</v>
      </c>
      <c r="G753" s="324"/>
    </row>
    <row r="754" spans="1:16" s="2" customFormat="1" ht="18" customHeight="1" x14ac:dyDescent="0.3">
      <c r="A754" s="19" t="s">
        <v>746</v>
      </c>
      <c r="B754" s="20" t="s">
        <v>1329</v>
      </c>
      <c r="C754" s="21" t="s">
        <v>522</v>
      </c>
      <c r="D754" s="21"/>
      <c r="E754" s="21" t="s">
        <v>229</v>
      </c>
      <c r="F754" s="23" t="s">
        <v>231</v>
      </c>
      <c r="G754" s="324"/>
      <c r="H754" s="5"/>
      <c r="I754" s="5"/>
      <c r="J754" s="5"/>
    </row>
    <row r="755" spans="1:16" s="2" customFormat="1" ht="18" customHeight="1" x14ac:dyDescent="0.25">
      <c r="A755" s="19" t="s">
        <v>4</v>
      </c>
      <c r="B755" s="20" t="s">
        <v>523</v>
      </c>
      <c r="C755" s="21" t="s">
        <v>524</v>
      </c>
      <c r="D755" s="21"/>
      <c r="E755" s="21" t="s">
        <v>229</v>
      </c>
      <c r="F755" s="23" t="s">
        <v>231</v>
      </c>
      <c r="G755" s="324"/>
      <c r="H755" s="7"/>
      <c r="I755" s="7"/>
      <c r="J755" s="7"/>
    </row>
    <row r="756" spans="1:16" s="2" customFormat="1" ht="18" customHeight="1" x14ac:dyDescent="0.25">
      <c r="A756" s="19" t="s">
        <v>15</v>
      </c>
      <c r="B756" s="20" t="s">
        <v>489</v>
      </c>
      <c r="C756" s="21" t="s">
        <v>490</v>
      </c>
      <c r="D756" s="21" t="s">
        <v>774</v>
      </c>
      <c r="E756" s="21" t="s">
        <v>229</v>
      </c>
      <c r="F756" s="23" t="s">
        <v>231</v>
      </c>
      <c r="G756" s="324"/>
      <c r="H756" s="7"/>
      <c r="I756" s="7"/>
      <c r="J756" s="7"/>
    </row>
    <row r="757" spans="1:16" s="2" customFormat="1" ht="18" customHeight="1" x14ac:dyDescent="0.25">
      <c r="A757" s="19" t="s">
        <v>20</v>
      </c>
      <c r="B757" s="20" t="s">
        <v>492</v>
      </c>
      <c r="C757" s="21" t="s">
        <v>493</v>
      </c>
      <c r="D757" s="21"/>
      <c r="E757" s="21" t="s">
        <v>229</v>
      </c>
      <c r="F757" s="23" t="s">
        <v>231</v>
      </c>
      <c r="G757" s="324"/>
      <c r="H757" s="7"/>
      <c r="I757" s="7"/>
      <c r="J757" s="7"/>
    </row>
    <row r="758" spans="1:16" s="2" customFormat="1" ht="18" customHeight="1" x14ac:dyDescent="0.25">
      <c r="A758" s="19" t="s">
        <v>5</v>
      </c>
      <c r="B758" s="20" t="s">
        <v>86</v>
      </c>
      <c r="C758" s="21" t="s">
        <v>519</v>
      </c>
      <c r="D758" s="21" t="s">
        <v>774</v>
      </c>
      <c r="E758" s="21" t="s">
        <v>229</v>
      </c>
      <c r="F758" s="23" t="s">
        <v>231</v>
      </c>
      <c r="G758" s="324"/>
      <c r="H758" s="7"/>
      <c r="I758" s="7"/>
      <c r="J758" s="7"/>
    </row>
    <row r="759" spans="1:16" ht="18" customHeight="1" x14ac:dyDescent="0.25">
      <c r="A759" s="27" t="s">
        <v>747</v>
      </c>
      <c r="B759" s="168" t="s">
        <v>496</v>
      </c>
      <c r="C759" s="169" t="s">
        <v>497</v>
      </c>
      <c r="D759" s="169" t="s">
        <v>774</v>
      </c>
      <c r="E759" s="169" t="s">
        <v>229</v>
      </c>
      <c r="F759" s="455" t="s">
        <v>235</v>
      </c>
      <c r="G759" s="456"/>
      <c r="H759" s="17">
        <f>YEAR(C774)</f>
        <v>2006</v>
      </c>
      <c r="I759" s="17">
        <f ca="1">YEAR(TODAY())-YEAR(C774)</f>
        <v>14</v>
      </c>
      <c r="J759" s="426"/>
      <c r="K759" s="424"/>
      <c r="L759" s="427"/>
      <c r="M759" s="427"/>
      <c r="N759" s="427"/>
      <c r="O759" s="427"/>
      <c r="P759" s="427"/>
    </row>
    <row r="760" spans="1:16" ht="33" customHeight="1" x14ac:dyDescent="0.25">
      <c r="A760" s="28"/>
      <c r="B760" s="29"/>
      <c r="C760" s="1"/>
      <c r="D760" s="494" t="s">
        <v>452</v>
      </c>
      <c r="E760" s="494"/>
      <c r="F760" s="494"/>
      <c r="G760" s="494"/>
      <c r="H760" s="17">
        <f>YEAR(C776)</f>
        <v>2006</v>
      </c>
      <c r="I760" s="17">
        <f ca="1">YEAR(TODAY())-YEAR(C776)</f>
        <v>14</v>
      </c>
      <c r="J760" s="426"/>
      <c r="K760" s="424"/>
      <c r="L760" s="427"/>
      <c r="M760" s="427"/>
      <c r="N760" s="427"/>
      <c r="O760" s="427"/>
      <c r="P760" s="427"/>
    </row>
    <row r="761" spans="1:16" ht="20.100000000000001" customHeight="1" x14ac:dyDescent="0.25">
      <c r="A761" s="143"/>
      <c r="B761" s="31"/>
      <c r="C761" s="32"/>
      <c r="D761" s="32"/>
      <c r="E761" s="1"/>
      <c r="F761" s="31"/>
      <c r="G761" s="31"/>
      <c r="H761" s="17">
        <f>YEAR(C777)</f>
        <v>2006</v>
      </c>
      <c r="I761" s="17">
        <f ca="1">YEAR(TODAY())-YEAR(C777)</f>
        <v>14</v>
      </c>
      <c r="J761" s="426"/>
      <c r="K761" s="424"/>
      <c r="L761" s="427"/>
      <c r="M761" s="427"/>
      <c r="N761" s="427"/>
      <c r="O761" s="427"/>
      <c r="P761" s="427"/>
    </row>
    <row r="762" spans="1:16" ht="23.25" customHeight="1" x14ac:dyDescent="0.25">
      <c r="A762" s="143"/>
      <c r="B762" s="31"/>
      <c r="C762" s="32"/>
      <c r="D762" s="32"/>
      <c r="E762" s="1"/>
      <c r="F762" s="31"/>
      <c r="G762" s="31"/>
      <c r="J762" s="426"/>
      <c r="K762" s="424"/>
      <c r="L762" s="427"/>
      <c r="M762" s="427"/>
      <c r="N762" s="427"/>
      <c r="O762" s="427"/>
      <c r="P762" s="427"/>
    </row>
    <row r="763" spans="1:16" ht="24" customHeight="1" x14ac:dyDescent="0.25">
      <c r="A763" s="143"/>
      <c r="B763" s="31"/>
      <c r="C763" s="32"/>
      <c r="D763" s="32"/>
      <c r="E763" s="1"/>
      <c r="F763" s="31"/>
      <c r="G763" s="31"/>
      <c r="H763" s="17">
        <f>YEAR(C778)</f>
        <v>2006</v>
      </c>
      <c r="I763" s="17">
        <f ca="1">YEAR(TODAY())-YEAR(C778)</f>
        <v>14</v>
      </c>
      <c r="J763" s="426"/>
      <c r="K763" s="427"/>
      <c r="L763" s="427"/>
      <c r="M763" s="427"/>
      <c r="N763" s="427"/>
      <c r="O763" s="427"/>
      <c r="P763" s="427"/>
    </row>
    <row r="764" spans="1:16" ht="18" customHeight="1" x14ac:dyDescent="0.3">
      <c r="A764" s="143"/>
      <c r="B764" s="31"/>
      <c r="C764" s="32"/>
      <c r="D764" s="488" t="s">
        <v>3247</v>
      </c>
      <c r="E764" s="488"/>
      <c r="F764" s="488"/>
      <c r="G764" s="488"/>
      <c r="H764" s="17">
        <f>YEAR(C779)</f>
        <v>2006</v>
      </c>
      <c r="I764" s="17">
        <f ca="1">YEAR(TODAY())-YEAR(C779)</f>
        <v>14</v>
      </c>
      <c r="J764" s="426"/>
      <c r="K764" s="428"/>
      <c r="L764" s="427"/>
      <c r="M764" s="427"/>
      <c r="N764" s="427"/>
      <c r="O764" s="427"/>
      <c r="P764" s="427"/>
    </row>
    <row r="765" spans="1:16" ht="18" customHeight="1" x14ac:dyDescent="0.3">
      <c r="A765" s="143"/>
      <c r="B765" s="31"/>
      <c r="C765" s="32"/>
      <c r="D765" s="444"/>
      <c r="E765" s="444"/>
      <c r="F765" s="444"/>
      <c r="G765" s="444"/>
      <c r="J765" s="426"/>
      <c r="K765" s="428"/>
      <c r="L765" s="427"/>
      <c r="M765" s="427"/>
      <c r="N765" s="427"/>
      <c r="O765" s="427"/>
      <c r="P765" s="427"/>
    </row>
    <row r="766" spans="1:16" ht="18" customHeight="1" x14ac:dyDescent="0.25">
      <c r="A766" s="490" t="s">
        <v>239</v>
      </c>
      <c r="B766" s="490"/>
      <c r="C766" s="491" t="s">
        <v>25</v>
      </c>
      <c r="D766" s="491"/>
      <c r="E766" s="491"/>
      <c r="F766" s="491"/>
      <c r="G766" s="491"/>
      <c r="H766" s="17">
        <f t="shared" ref="H766:H778" si="38">YEAR(C780)</f>
        <v>2006</v>
      </c>
      <c r="I766" s="17">
        <f t="shared" ref="I766:I778" ca="1" si="39">YEAR(TODAY())-YEAR(C780)</f>
        <v>14</v>
      </c>
      <c r="J766" s="426"/>
      <c r="K766" s="428"/>
      <c r="L766" s="427"/>
      <c r="M766" s="427"/>
      <c r="N766" s="427"/>
      <c r="O766" s="427"/>
      <c r="P766" s="427"/>
    </row>
    <row r="767" spans="1:16" ht="18" customHeight="1" x14ac:dyDescent="0.25">
      <c r="A767" s="491" t="s">
        <v>26</v>
      </c>
      <c r="B767" s="491"/>
      <c r="C767" s="491" t="s">
        <v>27</v>
      </c>
      <c r="D767" s="491"/>
      <c r="E767" s="491"/>
      <c r="F767" s="491"/>
      <c r="G767" s="491"/>
      <c r="H767" s="17">
        <f t="shared" si="38"/>
        <v>2006</v>
      </c>
      <c r="I767" s="17">
        <f t="shared" ca="1" si="39"/>
        <v>14</v>
      </c>
      <c r="J767" s="426"/>
      <c r="K767" s="429"/>
      <c r="L767" s="427"/>
      <c r="M767" s="427"/>
      <c r="N767" s="427"/>
      <c r="O767" s="427"/>
      <c r="P767" s="427"/>
    </row>
    <row r="768" spans="1:16" ht="33.75" customHeight="1" x14ac:dyDescent="0.3">
      <c r="A768" s="492" t="s">
        <v>759</v>
      </c>
      <c r="B768" s="492"/>
      <c r="C768" s="492"/>
      <c r="D768" s="492"/>
      <c r="E768" s="492"/>
      <c r="F768" s="492"/>
      <c r="G768" s="4"/>
      <c r="H768" s="17">
        <f t="shared" si="38"/>
        <v>2006</v>
      </c>
      <c r="I768" s="17">
        <f t="shared" ca="1" si="39"/>
        <v>14</v>
      </c>
      <c r="J768" s="426"/>
      <c r="K768" s="427"/>
      <c r="L768" s="427"/>
      <c r="M768" s="427"/>
      <c r="N768" s="427"/>
      <c r="O768" s="427"/>
      <c r="P768" s="427"/>
    </row>
    <row r="769" spans="1:16" ht="18" customHeight="1" x14ac:dyDescent="0.25">
      <c r="A769" s="493" t="s">
        <v>3200</v>
      </c>
      <c r="B769" s="493"/>
      <c r="C769" s="493"/>
      <c r="D769" s="493"/>
      <c r="E769" s="493"/>
      <c r="F769" s="493"/>
      <c r="G769" s="454"/>
      <c r="H769" s="17">
        <f t="shared" si="38"/>
        <v>2006</v>
      </c>
      <c r="I769" s="17">
        <f t="shared" ca="1" si="39"/>
        <v>14</v>
      </c>
      <c r="J769" s="426"/>
      <c r="K769" s="427"/>
      <c r="L769" s="427"/>
      <c r="M769" s="427"/>
      <c r="N769" s="427"/>
      <c r="O769" s="427"/>
      <c r="P769" s="427"/>
    </row>
    <row r="770" spans="1:16" ht="18" customHeight="1" x14ac:dyDescent="0.25">
      <c r="A770" s="443"/>
      <c r="B770" s="443"/>
      <c r="C770" s="443"/>
      <c r="D770" s="443"/>
      <c r="E770" s="443"/>
      <c r="F770" s="443"/>
      <c r="G770" s="6"/>
      <c r="H770" s="17">
        <f t="shared" si="38"/>
        <v>2006</v>
      </c>
      <c r="I770" s="17">
        <f t="shared" ca="1" si="39"/>
        <v>14</v>
      </c>
      <c r="J770" s="426"/>
      <c r="K770" s="430"/>
      <c r="L770" s="427"/>
      <c r="M770" s="427"/>
      <c r="N770" s="427"/>
      <c r="O770" s="427"/>
      <c r="P770" s="427"/>
    </row>
    <row r="771" spans="1:16" ht="18" customHeight="1" x14ac:dyDescent="0.25">
      <c r="A771" s="8" t="s">
        <v>766</v>
      </c>
      <c r="B771" s="8" t="s">
        <v>29</v>
      </c>
      <c r="C771" s="8" t="s">
        <v>30</v>
      </c>
      <c r="D771" s="8" t="s">
        <v>207</v>
      </c>
      <c r="E771" s="8" t="s">
        <v>769</v>
      </c>
      <c r="F771" s="8" t="s">
        <v>773</v>
      </c>
      <c r="G771" s="8" t="s">
        <v>31</v>
      </c>
      <c r="H771" s="17">
        <f t="shared" si="38"/>
        <v>2006</v>
      </c>
      <c r="I771" s="17">
        <f t="shared" ca="1" si="39"/>
        <v>14</v>
      </c>
      <c r="J771" s="426"/>
      <c r="K771" s="430"/>
      <c r="L771" s="427"/>
      <c r="M771" s="427"/>
      <c r="N771" s="427"/>
      <c r="O771" s="427"/>
      <c r="P771" s="427"/>
    </row>
    <row r="772" spans="1:16" ht="17.45" customHeight="1" x14ac:dyDescent="0.25">
      <c r="A772" s="13" t="s">
        <v>710</v>
      </c>
      <c r="B772" s="14" t="s">
        <v>525</v>
      </c>
      <c r="C772" s="15" t="s">
        <v>526</v>
      </c>
      <c r="D772" s="15" t="s">
        <v>774</v>
      </c>
      <c r="E772" s="15" t="s">
        <v>229</v>
      </c>
      <c r="F772" s="16" t="s">
        <v>231</v>
      </c>
      <c r="G772" s="323"/>
      <c r="H772" s="17">
        <f t="shared" si="38"/>
        <v>2005</v>
      </c>
      <c r="I772" s="17">
        <f t="shared" ca="1" si="39"/>
        <v>15</v>
      </c>
      <c r="J772" s="426"/>
      <c r="K772" s="430"/>
      <c r="L772" s="427"/>
      <c r="M772" s="427"/>
      <c r="N772" s="427"/>
      <c r="O772" s="427"/>
      <c r="P772" s="427"/>
    </row>
    <row r="773" spans="1:16" ht="17.45" customHeight="1" x14ac:dyDescent="0.25">
      <c r="A773" s="19" t="s">
        <v>712</v>
      </c>
      <c r="B773" s="20" t="s">
        <v>527</v>
      </c>
      <c r="C773" s="22" t="s">
        <v>528</v>
      </c>
      <c r="D773" s="22"/>
      <c r="E773" s="21" t="s">
        <v>229</v>
      </c>
      <c r="F773" s="23" t="s">
        <v>231</v>
      </c>
      <c r="G773" s="324"/>
      <c r="H773" s="17">
        <f t="shared" si="38"/>
        <v>2006</v>
      </c>
      <c r="I773" s="17">
        <f t="shared" ca="1" si="39"/>
        <v>14</v>
      </c>
      <c r="J773" s="426"/>
      <c r="K773" s="427"/>
      <c r="L773" s="427"/>
      <c r="M773" s="427"/>
      <c r="N773" s="427"/>
      <c r="O773" s="427"/>
      <c r="P773" s="427"/>
    </row>
    <row r="774" spans="1:16" ht="17.45" customHeight="1" x14ac:dyDescent="0.25">
      <c r="A774" s="19" t="s">
        <v>726</v>
      </c>
      <c r="B774" s="20" t="s">
        <v>562</v>
      </c>
      <c r="C774" s="21" t="s">
        <v>563</v>
      </c>
      <c r="D774" s="21" t="s">
        <v>774</v>
      </c>
      <c r="E774" s="21" t="s">
        <v>229</v>
      </c>
      <c r="F774" s="23" t="s">
        <v>231</v>
      </c>
      <c r="G774" s="324"/>
      <c r="H774" s="17">
        <f t="shared" si="38"/>
        <v>2006</v>
      </c>
      <c r="I774" s="17">
        <f t="shared" ca="1" si="39"/>
        <v>14</v>
      </c>
      <c r="J774" s="426"/>
      <c r="K774" s="431"/>
      <c r="L774" s="427"/>
      <c r="M774" s="427"/>
      <c r="N774" s="427"/>
      <c r="O774" s="427"/>
      <c r="P774" s="427"/>
    </row>
    <row r="775" spans="1:16" ht="17.45" customHeight="1" x14ac:dyDescent="0.25">
      <c r="A775" s="19" t="s">
        <v>728</v>
      </c>
      <c r="B775" s="20" t="s">
        <v>529</v>
      </c>
      <c r="C775" s="21" t="s">
        <v>530</v>
      </c>
      <c r="D775" s="21"/>
      <c r="E775" s="21" t="s">
        <v>229</v>
      </c>
      <c r="F775" s="23" t="s">
        <v>231</v>
      </c>
      <c r="G775" s="324"/>
      <c r="H775" s="17">
        <f t="shared" si="38"/>
        <v>2005</v>
      </c>
      <c r="I775" s="17">
        <f t="shared" ca="1" si="39"/>
        <v>15</v>
      </c>
      <c r="J775" s="426"/>
      <c r="K775" s="432"/>
      <c r="L775" s="427"/>
      <c r="M775" s="427"/>
      <c r="N775" s="427"/>
      <c r="O775" s="427"/>
      <c r="P775" s="427"/>
    </row>
    <row r="776" spans="1:16" ht="17.45" customHeight="1" x14ac:dyDescent="0.25">
      <c r="A776" s="19" t="s">
        <v>730</v>
      </c>
      <c r="B776" s="20" t="s">
        <v>532</v>
      </c>
      <c r="C776" s="21" t="s">
        <v>533</v>
      </c>
      <c r="D776" s="21"/>
      <c r="E776" s="21" t="s">
        <v>229</v>
      </c>
      <c r="F776" s="23" t="s">
        <v>231</v>
      </c>
      <c r="G776" s="324"/>
      <c r="H776" s="17">
        <f t="shared" si="38"/>
        <v>2006</v>
      </c>
      <c r="I776" s="17">
        <f t="shared" ca="1" si="39"/>
        <v>14</v>
      </c>
      <c r="J776" s="426"/>
      <c r="K776" s="427"/>
      <c r="L776" s="427"/>
      <c r="M776" s="427"/>
      <c r="N776" s="427"/>
      <c r="O776" s="427"/>
      <c r="P776" s="427"/>
    </row>
    <row r="777" spans="1:16" ht="17.45" customHeight="1" x14ac:dyDescent="0.25">
      <c r="A777" s="19" t="s">
        <v>732</v>
      </c>
      <c r="B777" s="20" t="s">
        <v>3184</v>
      </c>
      <c r="C777" s="21" t="s">
        <v>3185</v>
      </c>
      <c r="D777" s="21"/>
      <c r="E777" s="21" t="s">
        <v>230</v>
      </c>
      <c r="F777" s="23" t="s">
        <v>3189</v>
      </c>
      <c r="G777" s="324"/>
      <c r="H777" s="17">
        <f t="shared" si="38"/>
        <v>2006</v>
      </c>
      <c r="I777" s="17">
        <f t="shared" ca="1" si="39"/>
        <v>14</v>
      </c>
      <c r="J777" s="426"/>
      <c r="K777" s="427"/>
      <c r="L777" s="433"/>
      <c r="M777" s="427"/>
      <c r="N777" s="433"/>
      <c r="O777" s="434"/>
      <c r="P777" s="427"/>
    </row>
    <row r="778" spans="1:16" ht="17.45" customHeight="1" x14ac:dyDescent="0.25">
      <c r="A778" s="19" t="s">
        <v>734</v>
      </c>
      <c r="B778" s="20" t="s">
        <v>535</v>
      </c>
      <c r="C778" s="21" t="s">
        <v>536</v>
      </c>
      <c r="D778" s="21" t="s">
        <v>774</v>
      </c>
      <c r="E778" s="21" t="s">
        <v>229</v>
      </c>
      <c r="F778" s="23" t="s">
        <v>231</v>
      </c>
      <c r="G778" s="324"/>
      <c r="H778" s="17">
        <f t="shared" si="38"/>
        <v>2006</v>
      </c>
      <c r="I778" s="17">
        <f t="shared" ca="1" si="39"/>
        <v>14</v>
      </c>
      <c r="J778" s="426"/>
      <c r="K778" s="427"/>
      <c r="L778" s="435"/>
      <c r="M778" s="427"/>
      <c r="N778" s="427"/>
      <c r="O778" s="427"/>
      <c r="P778" s="427"/>
    </row>
    <row r="779" spans="1:16" ht="17.45" customHeight="1" x14ac:dyDescent="0.25">
      <c r="A779" s="19" t="s">
        <v>735</v>
      </c>
      <c r="B779" s="20" t="s">
        <v>537</v>
      </c>
      <c r="C779" s="21" t="s">
        <v>538</v>
      </c>
      <c r="D779" s="21" t="s">
        <v>774</v>
      </c>
      <c r="E779" s="21" t="s">
        <v>229</v>
      </c>
      <c r="F779" s="23" t="s">
        <v>231</v>
      </c>
      <c r="G779" s="324"/>
      <c r="J779" s="426"/>
      <c r="K779" s="427"/>
      <c r="L779" s="436"/>
      <c r="M779" s="435"/>
      <c r="N779" s="427"/>
      <c r="O779" s="427"/>
      <c r="P779" s="427"/>
    </row>
    <row r="780" spans="1:16" ht="17.45" customHeight="1" x14ac:dyDescent="0.25">
      <c r="A780" s="19" t="s">
        <v>737</v>
      </c>
      <c r="B780" s="20" t="s">
        <v>579</v>
      </c>
      <c r="C780" s="21" t="s">
        <v>521</v>
      </c>
      <c r="D780" s="21"/>
      <c r="E780" s="21" t="s">
        <v>229</v>
      </c>
      <c r="F780" s="23" t="s">
        <v>231</v>
      </c>
      <c r="G780" s="324"/>
      <c r="J780" s="426"/>
      <c r="K780" s="427"/>
      <c r="L780" s="436"/>
      <c r="M780" s="435"/>
      <c r="N780" s="427"/>
      <c r="O780" s="427"/>
      <c r="P780" s="427"/>
    </row>
    <row r="781" spans="1:16" ht="17.45" customHeight="1" x14ac:dyDescent="0.25">
      <c r="A781" s="19" t="s">
        <v>2</v>
      </c>
      <c r="B781" s="20" t="s">
        <v>539</v>
      </c>
      <c r="C781" s="21" t="s">
        <v>540</v>
      </c>
      <c r="D781" s="21"/>
      <c r="E781" s="21" t="s">
        <v>229</v>
      </c>
      <c r="F781" s="23" t="s">
        <v>231</v>
      </c>
      <c r="G781" s="324"/>
      <c r="J781" s="426"/>
      <c r="K781" s="427"/>
      <c r="L781" s="489"/>
      <c r="M781" s="489"/>
      <c r="N781" s="489"/>
      <c r="O781" s="435"/>
      <c r="P781" s="427"/>
    </row>
    <row r="782" spans="1:16" ht="17.45" customHeight="1" x14ac:dyDescent="0.25">
      <c r="A782" s="19" t="s">
        <v>3</v>
      </c>
      <c r="B782" s="20" t="s">
        <v>541</v>
      </c>
      <c r="C782" s="21" t="s">
        <v>542</v>
      </c>
      <c r="D782" s="21"/>
      <c r="E782" s="21" t="s">
        <v>229</v>
      </c>
      <c r="F782" s="23" t="s">
        <v>231</v>
      </c>
      <c r="G782" s="324"/>
      <c r="J782" s="426"/>
      <c r="K782" s="427"/>
      <c r="L782" s="435"/>
      <c r="M782" s="427"/>
      <c r="N782" s="427"/>
      <c r="O782" s="427"/>
      <c r="P782" s="427"/>
    </row>
    <row r="783" spans="1:16" ht="17.45" customHeight="1" x14ac:dyDescent="0.25">
      <c r="A783" s="19" t="s">
        <v>11</v>
      </c>
      <c r="B783" s="20" t="s">
        <v>865</v>
      </c>
      <c r="C783" s="21" t="s">
        <v>543</v>
      </c>
      <c r="D783" s="21"/>
      <c r="E783" s="21" t="s">
        <v>230</v>
      </c>
      <c r="F783" s="23" t="s">
        <v>231</v>
      </c>
      <c r="G783" s="324"/>
      <c r="J783" s="426"/>
      <c r="K783" s="427"/>
      <c r="L783" s="435"/>
      <c r="M783" s="427"/>
      <c r="N783" s="427"/>
      <c r="O783" s="427"/>
      <c r="P783" s="427"/>
    </row>
    <row r="784" spans="1:16" ht="17.45" customHeight="1" x14ac:dyDescent="0.25">
      <c r="A784" s="19" t="s">
        <v>24</v>
      </c>
      <c r="B784" s="20" t="s">
        <v>544</v>
      </c>
      <c r="C784" s="21" t="s">
        <v>545</v>
      </c>
      <c r="D784" s="21"/>
      <c r="E784" s="21" t="s">
        <v>229</v>
      </c>
      <c r="F784" s="23" t="s">
        <v>236</v>
      </c>
      <c r="G784" s="324"/>
      <c r="J784" s="426"/>
      <c r="K784" s="427"/>
      <c r="L784" s="435"/>
      <c r="M784" s="427"/>
      <c r="N784" s="427"/>
      <c r="O784" s="427"/>
      <c r="P784" s="427"/>
    </row>
    <row r="785" spans="1:16" ht="17.45" customHeight="1" x14ac:dyDescent="0.25">
      <c r="A785" s="19" t="s">
        <v>17</v>
      </c>
      <c r="B785" s="20" t="s">
        <v>547</v>
      </c>
      <c r="C785" s="21" t="s">
        <v>548</v>
      </c>
      <c r="D785" s="21" t="s">
        <v>774</v>
      </c>
      <c r="E785" s="21" t="s">
        <v>229</v>
      </c>
      <c r="F785" s="23" t="s">
        <v>231</v>
      </c>
      <c r="G785" s="324"/>
      <c r="J785" s="426"/>
      <c r="K785" s="427"/>
      <c r="L785" s="435"/>
      <c r="M785" s="427"/>
      <c r="N785" s="427"/>
      <c r="O785" s="427"/>
      <c r="P785" s="427"/>
    </row>
    <row r="786" spans="1:16" ht="17.45" customHeight="1" x14ac:dyDescent="0.25">
      <c r="A786" s="19" t="s">
        <v>21</v>
      </c>
      <c r="B786" s="20" t="s">
        <v>588</v>
      </c>
      <c r="C786" s="21" t="s">
        <v>883</v>
      </c>
      <c r="D786" s="21"/>
      <c r="E786" s="21" t="s">
        <v>229</v>
      </c>
      <c r="F786" s="23" t="s">
        <v>231</v>
      </c>
      <c r="G786" s="324"/>
      <c r="L786" s="416"/>
      <c r="M786" s="417"/>
      <c r="N786" s="417"/>
      <c r="O786" s="417"/>
      <c r="P786" s="417"/>
    </row>
    <row r="787" spans="1:16" ht="17.45" customHeight="1" x14ac:dyDescent="0.25">
      <c r="A787" s="19" t="s">
        <v>743</v>
      </c>
      <c r="B787" s="20" t="s">
        <v>599</v>
      </c>
      <c r="C787" s="21" t="s">
        <v>521</v>
      </c>
      <c r="D787" s="21" t="s">
        <v>774</v>
      </c>
      <c r="E787" s="21" t="s">
        <v>229</v>
      </c>
      <c r="F787" s="23" t="s">
        <v>231</v>
      </c>
      <c r="G787" s="324"/>
      <c r="L787" s="416"/>
      <c r="M787" s="417"/>
      <c r="N787" s="417"/>
      <c r="O787" s="417"/>
      <c r="P787" s="417"/>
    </row>
    <row r="788" spans="1:16" ht="17.45" customHeight="1" x14ac:dyDescent="0.25">
      <c r="A788" s="19" t="s">
        <v>7</v>
      </c>
      <c r="B788" s="20" t="s">
        <v>469</v>
      </c>
      <c r="C788" s="21" t="s">
        <v>549</v>
      </c>
      <c r="D788" s="21" t="s">
        <v>774</v>
      </c>
      <c r="E788" s="21" t="s">
        <v>229</v>
      </c>
      <c r="F788" s="23" t="s">
        <v>231</v>
      </c>
      <c r="G788" s="324"/>
      <c r="L788" s="416"/>
      <c r="M788" s="417"/>
      <c r="N788" s="417"/>
      <c r="O788" s="417"/>
      <c r="P788" s="417"/>
    </row>
    <row r="789" spans="1:16" ht="17.45" customHeight="1" x14ac:dyDescent="0.25">
      <c r="A789" s="19" t="s">
        <v>744</v>
      </c>
      <c r="B789" s="20" t="s">
        <v>605</v>
      </c>
      <c r="C789" s="21" t="s">
        <v>589</v>
      </c>
      <c r="D789" s="21"/>
      <c r="E789" s="21" t="s">
        <v>229</v>
      </c>
      <c r="F789" s="23" t="s">
        <v>231</v>
      </c>
      <c r="G789" s="324"/>
    </row>
    <row r="790" spans="1:16" ht="17.45" customHeight="1" x14ac:dyDescent="0.25">
      <c r="A790" s="19" t="s">
        <v>19</v>
      </c>
      <c r="B790" s="20" t="s">
        <v>609</v>
      </c>
      <c r="C790" s="21" t="s">
        <v>884</v>
      </c>
      <c r="D790" s="21" t="s">
        <v>774</v>
      </c>
      <c r="E790" s="21" t="s">
        <v>229</v>
      </c>
      <c r="F790" s="23" t="s">
        <v>231</v>
      </c>
      <c r="G790" s="324"/>
      <c r="J790" s="30"/>
      <c r="K790" s="167"/>
    </row>
    <row r="791" spans="1:16" ht="17.45" customHeight="1" x14ac:dyDescent="0.25">
      <c r="A791" s="19" t="s">
        <v>12</v>
      </c>
      <c r="B791" s="20" t="s">
        <v>612</v>
      </c>
      <c r="C791" s="21" t="s">
        <v>593</v>
      </c>
      <c r="D791" s="21" t="s">
        <v>774</v>
      </c>
      <c r="E791" s="21" t="s">
        <v>230</v>
      </c>
      <c r="F791" s="23" t="s">
        <v>231</v>
      </c>
      <c r="G791" s="324"/>
      <c r="H791" s="33"/>
      <c r="J791" s="30"/>
    </row>
    <row r="792" spans="1:16" ht="17.45" customHeight="1" x14ac:dyDescent="0.25">
      <c r="A792" s="19" t="s">
        <v>745</v>
      </c>
      <c r="B792" s="20" t="s">
        <v>550</v>
      </c>
      <c r="C792" s="21" t="s">
        <v>551</v>
      </c>
      <c r="D792" s="21" t="s">
        <v>774</v>
      </c>
      <c r="E792" s="21" t="s">
        <v>230</v>
      </c>
      <c r="F792" s="23" t="s">
        <v>872</v>
      </c>
      <c r="G792" s="324"/>
    </row>
    <row r="793" spans="1:16" ht="17.45" customHeight="1" x14ac:dyDescent="0.25">
      <c r="A793" s="19" t="s">
        <v>16</v>
      </c>
      <c r="B793" s="20" t="s">
        <v>321</v>
      </c>
      <c r="C793" s="21" t="s">
        <v>552</v>
      </c>
      <c r="D793" s="21"/>
      <c r="E793" s="21" t="s">
        <v>230</v>
      </c>
      <c r="F793" s="23" t="s">
        <v>231</v>
      </c>
      <c r="G793" s="324"/>
    </row>
    <row r="794" spans="1:16" ht="17.45" customHeight="1" x14ac:dyDescent="0.25">
      <c r="A794" s="19" t="s">
        <v>746</v>
      </c>
      <c r="B794" s="20" t="s">
        <v>618</v>
      </c>
      <c r="C794" s="21" t="s">
        <v>886</v>
      </c>
      <c r="D794" s="21"/>
      <c r="E794" s="21" t="s">
        <v>229</v>
      </c>
      <c r="F794" s="23" t="s">
        <v>231</v>
      </c>
      <c r="G794" s="324"/>
    </row>
    <row r="795" spans="1:16" ht="17.45" customHeight="1" x14ac:dyDescent="0.25">
      <c r="A795" s="19" t="s">
        <v>4</v>
      </c>
      <c r="B795" s="20" t="s">
        <v>624</v>
      </c>
      <c r="C795" s="21" t="s">
        <v>625</v>
      </c>
      <c r="D795" s="21"/>
      <c r="E795" s="21" t="s">
        <v>229</v>
      </c>
      <c r="F795" s="23" t="s">
        <v>231</v>
      </c>
      <c r="G795" s="324"/>
    </row>
    <row r="796" spans="1:16" ht="17.45" customHeight="1" x14ac:dyDescent="0.25">
      <c r="A796" s="19" t="s">
        <v>15</v>
      </c>
      <c r="B796" s="20" t="s">
        <v>877</v>
      </c>
      <c r="C796" s="21" t="s">
        <v>555</v>
      </c>
      <c r="D796" s="21"/>
      <c r="E796" s="21" t="s">
        <v>229</v>
      </c>
      <c r="F796" s="23" t="s">
        <v>195</v>
      </c>
      <c r="G796" s="324"/>
    </row>
    <row r="797" spans="1:16" s="2" customFormat="1" ht="17.45" customHeight="1" x14ac:dyDescent="0.3">
      <c r="A797" s="19" t="s">
        <v>20</v>
      </c>
      <c r="B797" s="20" t="s">
        <v>320</v>
      </c>
      <c r="C797" s="21" t="s">
        <v>165</v>
      </c>
      <c r="D797" s="21"/>
      <c r="E797" s="21" t="s">
        <v>230</v>
      </c>
      <c r="F797" s="23" t="s">
        <v>235</v>
      </c>
      <c r="G797" s="324"/>
      <c r="H797" s="5"/>
      <c r="I797" s="5"/>
      <c r="J797" s="5"/>
    </row>
    <row r="798" spans="1:16" s="2" customFormat="1" ht="17.45" customHeight="1" x14ac:dyDescent="0.25">
      <c r="A798" s="19" t="s">
        <v>5</v>
      </c>
      <c r="B798" s="20" t="s">
        <v>556</v>
      </c>
      <c r="C798" s="21" t="s">
        <v>557</v>
      </c>
      <c r="D798" s="21"/>
      <c r="E798" s="21" t="s">
        <v>229</v>
      </c>
      <c r="F798" s="23" t="s">
        <v>236</v>
      </c>
      <c r="G798" s="324"/>
      <c r="H798" s="7"/>
      <c r="I798" s="7"/>
      <c r="J798" s="7"/>
    </row>
    <row r="799" spans="1:16" s="2" customFormat="1" ht="17.45" customHeight="1" x14ac:dyDescent="0.25">
      <c r="A799" s="19" t="s">
        <v>747</v>
      </c>
      <c r="B799" s="20" t="s">
        <v>558</v>
      </c>
      <c r="C799" s="21" t="s">
        <v>559</v>
      </c>
      <c r="D799" s="21" t="s">
        <v>774</v>
      </c>
      <c r="E799" s="21" t="s">
        <v>230</v>
      </c>
      <c r="F799" s="23" t="s">
        <v>231</v>
      </c>
      <c r="G799" s="324"/>
      <c r="H799" s="7"/>
      <c r="I799" s="7"/>
      <c r="J799" s="7"/>
    </row>
    <row r="800" spans="1:16" s="2" customFormat="1" ht="17.45" customHeight="1" x14ac:dyDescent="0.25">
      <c r="A800" s="19" t="s">
        <v>748</v>
      </c>
      <c r="B800" s="20" t="s">
        <v>635</v>
      </c>
      <c r="C800" s="21" t="s">
        <v>889</v>
      </c>
      <c r="D800" s="21" t="s">
        <v>774</v>
      </c>
      <c r="E800" s="21" t="s">
        <v>229</v>
      </c>
      <c r="F800" s="23" t="s">
        <v>231</v>
      </c>
      <c r="G800" s="324"/>
      <c r="H800" s="7"/>
      <c r="I800" s="7"/>
      <c r="J800" s="7"/>
    </row>
    <row r="801" spans="1:16" s="2" customFormat="1" ht="17.45" customHeight="1" x14ac:dyDescent="0.25">
      <c r="A801" s="19" t="s">
        <v>9</v>
      </c>
      <c r="B801" s="20" t="s">
        <v>638</v>
      </c>
      <c r="C801" s="21" t="s">
        <v>639</v>
      </c>
      <c r="D801" s="21"/>
      <c r="E801" s="21" t="s">
        <v>230</v>
      </c>
      <c r="F801" s="23" t="s">
        <v>235</v>
      </c>
      <c r="G801" s="324"/>
      <c r="H801" s="7"/>
      <c r="I801" s="7"/>
      <c r="J801" s="7"/>
    </row>
    <row r="802" spans="1:16" ht="17.45" customHeight="1" x14ac:dyDescent="0.25">
      <c r="A802" s="27" t="s">
        <v>10</v>
      </c>
      <c r="B802" s="168" t="s">
        <v>560</v>
      </c>
      <c r="C802" s="169" t="s">
        <v>473</v>
      </c>
      <c r="D802" s="169" t="s">
        <v>774</v>
      </c>
      <c r="E802" s="169" t="s">
        <v>229</v>
      </c>
      <c r="F802" s="455" t="s">
        <v>195</v>
      </c>
      <c r="G802" s="456"/>
      <c r="H802" s="17">
        <f>YEAR(C816)</f>
        <v>2006</v>
      </c>
      <c r="I802" s="17">
        <f ca="1">YEAR(TODAY())-YEAR(C816)</f>
        <v>14</v>
      </c>
      <c r="J802" s="426"/>
      <c r="K802" s="424"/>
      <c r="L802" s="427"/>
      <c r="M802" s="427"/>
      <c r="N802" s="427"/>
      <c r="O802" s="427"/>
      <c r="P802" s="427"/>
    </row>
    <row r="803" spans="1:16" ht="27" customHeight="1" x14ac:dyDescent="0.25">
      <c r="A803" s="28"/>
      <c r="B803" s="29"/>
      <c r="C803" s="1"/>
      <c r="D803" s="494" t="s">
        <v>452</v>
      </c>
      <c r="E803" s="494"/>
      <c r="F803" s="494"/>
      <c r="G803" s="494"/>
      <c r="H803" s="17">
        <f>YEAR(C818)</f>
        <v>2006</v>
      </c>
      <c r="I803" s="17">
        <f ca="1">YEAR(TODAY())-YEAR(C818)</f>
        <v>14</v>
      </c>
      <c r="J803" s="426"/>
      <c r="K803" s="424"/>
      <c r="L803" s="427"/>
      <c r="M803" s="427"/>
      <c r="N803" s="427"/>
      <c r="O803" s="427"/>
      <c r="P803" s="427"/>
    </row>
    <row r="804" spans="1:16" ht="22.5" customHeight="1" x14ac:dyDescent="0.25">
      <c r="A804" s="143"/>
      <c r="B804" s="31"/>
      <c r="C804" s="32"/>
      <c r="D804" s="32"/>
      <c r="E804" s="1"/>
      <c r="F804" s="31"/>
      <c r="G804" s="31"/>
      <c r="H804" s="17">
        <f>YEAR(C819)</f>
        <v>2006</v>
      </c>
      <c r="I804" s="17">
        <f ca="1">YEAR(TODAY())-YEAR(C819)</f>
        <v>14</v>
      </c>
      <c r="J804" s="426"/>
      <c r="K804" s="424"/>
      <c r="L804" s="427"/>
      <c r="M804" s="427"/>
      <c r="N804" s="427"/>
      <c r="O804" s="427"/>
      <c r="P804" s="427"/>
    </row>
    <row r="805" spans="1:16" s="34" customFormat="1" ht="23.25" customHeight="1" x14ac:dyDescent="0.25">
      <c r="A805" s="143"/>
      <c r="B805" s="31"/>
      <c r="C805" s="32"/>
      <c r="D805" s="32"/>
      <c r="E805" s="1"/>
      <c r="F805" s="31"/>
      <c r="G805" s="31"/>
      <c r="H805" s="457"/>
      <c r="I805" s="457"/>
      <c r="J805" s="426"/>
      <c r="K805" s="424"/>
      <c r="L805" s="427"/>
      <c r="M805" s="427"/>
      <c r="N805" s="427"/>
      <c r="O805" s="427"/>
      <c r="P805" s="427"/>
    </row>
    <row r="806" spans="1:16" ht="20.100000000000001" customHeight="1" x14ac:dyDescent="0.25">
      <c r="A806" s="143"/>
      <c r="B806" s="31"/>
      <c r="C806" s="32"/>
      <c r="D806" s="32"/>
      <c r="E806" s="1"/>
      <c r="F806" s="31"/>
      <c r="G806" s="31"/>
      <c r="H806" s="17">
        <f t="shared" ref="H806:H820" si="40">YEAR(C820)</f>
        <v>2006</v>
      </c>
      <c r="I806" s="17">
        <f t="shared" ref="I806:I820" ca="1" si="41">YEAR(TODAY())-YEAR(C820)</f>
        <v>14</v>
      </c>
      <c r="J806" s="426"/>
      <c r="K806" s="427"/>
      <c r="L806" s="427"/>
      <c r="M806" s="427"/>
      <c r="N806" s="427"/>
      <c r="O806" s="427"/>
      <c r="P806" s="427"/>
    </row>
    <row r="807" spans="1:16" ht="18" customHeight="1" x14ac:dyDescent="0.3">
      <c r="A807" s="143"/>
      <c r="B807" s="31"/>
      <c r="C807" s="32"/>
      <c r="D807" s="488" t="s">
        <v>3247</v>
      </c>
      <c r="E807" s="488"/>
      <c r="F807" s="488"/>
      <c r="G807" s="488"/>
      <c r="H807" s="17">
        <f t="shared" si="40"/>
        <v>2006</v>
      </c>
      <c r="I807" s="17">
        <f t="shared" ca="1" si="41"/>
        <v>14</v>
      </c>
      <c r="J807" s="426"/>
      <c r="K807" s="428"/>
      <c r="L807" s="427"/>
      <c r="M807" s="427"/>
      <c r="N807" s="427"/>
      <c r="O807" s="427"/>
      <c r="P807" s="427"/>
    </row>
    <row r="808" spans="1:16" ht="18" customHeight="1" x14ac:dyDescent="0.25">
      <c r="A808" s="490" t="s">
        <v>239</v>
      </c>
      <c r="B808" s="490"/>
      <c r="C808" s="491" t="s">
        <v>25</v>
      </c>
      <c r="D808" s="491"/>
      <c r="E808" s="491"/>
      <c r="F808" s="491"/>
      <c r="G808" s="491"/>
      <c r="H808" s="17">
        <f t="shared" si="40"/>
        <v>2006</v>
      </c>
      <c r="I808" s="17">
        <f t="shared" ca="1" si="41"/>
        <v>14</v>
      </c>
      <c r="J808" s="426"/>
      <c r="K808" s="428"/>
      <c r="L808" s="427"/>
      <c r="M808" s="427"/>
      <c r="N808" s="427"/>
      <c r="O808" s="427"/>
      <c r="P808" s="427"/>
    </row>
    <row r="809" spans="1:16" ht="18" customHeight="1" x14ac:dyDescent="0.25">
      <c r="A809" s="491" t="s">
        <v>26</v>
      </c>
      <c r="B809" s="491"/>
      <c r="C809" s="491" t="s">
        <v>27</v>
      </c>
      <c r="D809" s="491"/>
      <c r="E809" s="491"/>
      <c r="F809" s="491"/>
      <c r="G809" s="491"/>
      <c r="H809" s="17">
        <f t="shared" si="40"/>
        <v>2006</v>
      </c>
      <c r="I809" s="17">
        <f t="shared" ca="1" si="41"/>
        <v>14</v>
      </c>
      <c r="J809" s="426"/>
      <c r="K809" s="429"/>
      <c r="L809" s="427"/>
      <c r="M809" s="427"/>
      <c r="N809" s="427"/>
      <c r="O809" s="427"/>
      <c r="P809" s="427"/>
    </row>
    <row r="810" spans="1:16" ht="33.75" customHeight="1" x14ac:dyDescent="0.3">
      <c r="A810" s="492" t="s">
        <v>760</v>
      </c>
      <c r="B810" s="492"/>
      <c r="C810" s="492"/>
      <c r="D810" s="492"/>
      <c r="E810" s="492"/>
      <c r="F810" s="492"/>
      <c r="G810" s="4"/>
      <c r="H810" s="17">
        <f t="shared" si="40"/>
        <v>2006</v>
      </c>
      <c r="I810" s="17">
        <f t="shared" ca="1" si="41"/>
        <v>14</v>
      </c>
      <c r="J810" s="426"/>
      <c r="K810" s="427"/>
      <c r="L810" s="427"/>
      <c r="M810" s="427"/>
      <c r="N810" s="427"/>
      <c r="O810" s="427"/>
      <c r="P810" s="427"/>
    </row>
    <row r="811" spans="1:16" ht="18" customHeight="1" x14ac:dyDescent="0.25">
      <c r="A811" s="493" t="s">
        <v>3200</v>
      </c>
      <c r="B811" s="493"/>
      <c r="C811" s="493"/>
      <c r="D811" s="493"/>
      <c r="E811" s="493"/>
      <c r="F811" s="493"/>
      <c r="G811" s="454"/>
      <c r="H811" s="17">
        <f t="shared" si="40"/>
        <v>2006</v>
      </c>
      <c r="I811" s="17">
        <f t="shared" ca="1" si="41"/>
        <v>14</v>
      </c>
      <c r="J811" s="426"/>
      <c r="K811" s="427"/>
      <c r="L811" s="427"/>
      <c r="M811" s="427"/>
      <c r="N811" s="427"/>
      <c r="O811" s="427"/>
      <c r="P811" s="427"/>
    </row>
    <row r="812" spans="1:16" ht="15" customHeight="1" x14ac:dyDescent="0.25">
      <c r="A812" s="443"/>
      <c r="B812" s="443"/>
      <c r="C812" s="443"/>
      <c r="D812" s="443"/>
      <c r="E812" s="443"/>
      <c r="F812" s="443"/>
      <c r="G812" s="6"/>
      <c r="H812" s="17">
        <f t="shared" si="40"/>
        <v>2005</v>
      </c>
      <c r="I812" s="17">
        <f t="shared" ca="1" si="41"/>
        <v>15</v>
      </c>
      <c r="J812" s="426"/>
      <c r="K812" s="430"/>
      <c r="L812" s="427"/>
      <c r="M812" s="427"/>
      <c r="N812" s="427"/>
      <c r="O812" s="427"/>
      <c r="P812" s="427"/>
    </row>
    <row r="813" spans="1:16" ht="18" customHeight="1" x14ac:dyDescent="0.25">
      <c r="A813" s="8" t="s">
        <v>766</v>
      </c>
      <c r="B813" s="8" t="s">
        <v>29</v>
      </c>
      <c r="C813" s="8" t="s">
        <v>30</v>
      </c>
      <c r="D813" s="8" t="s">
        <v>207</v>
      </c>
      <c r="E813" s="8" t="s">
        <v>769</v>
      </c>
      <c r="F813" s="8" t="s">
        <v>773</v>
      </c>
      <c r="G813" s="8" t="s">
        <v>31</v>
      </c>
      <c r="H813" s="17">
        <f t="shared" si="40"/>
        <v>2006</v>
      </c>
      <c r="I813" s="17">
        <f t="shared" ca="1" si="41"/>
        <v>14</v>
      </c>
      <c r="J813" s="426"/>
      <c r="K813" s="430"/>
      <c r="L813" s="427"/>
      <c r="M813" s="427"/>
      <c r="N813" s="427"/>
      <c r="O813" s="427"/>
      <c r="P813" s="427"/>
    </row>
    <row r="814" spans="1:16" ht="18" customHeight="1" x14ac:dyDescent="0.25">
      <c r="A814" s="13" t="s">
        <v>710</v>
      </c>
      <c r="B814" s="14" t="s">
        <v>642</v>
      </c>
      <c r="C814" s="15" t="s">
        <v>643</v>
      </c>
      <c r="D814" s="15"/>
      <c r="E814" s="15" t="s">
        <v>229</v>
      </c>
      <c r="F814" s="16" t="s">
        <v>231</v>
      </c>
      <c r="G814" s="323"/>
      <c r="H814" s="17">
        <f t="shared" si="40"/>
        <v>2006</v>
      </c>
      <c r="I814" s="17">
        <f t="shared" ca="1" si="41"/>
        <v>14</v>
      </c>
      <c r="J814" s="426"/>
      <c r="K814" s="430"/>
      <c r="L814" s="427"/>
      <c r="M814" s="427"/>
      <c r="N814" s="427"/>
      <c r="O814" s="427"/>
      <c r="P814" s="427"/>
    </row>
    <row r="815" spans="1:16" ht="18" customHeight="1" x14ac:dyDescent="0.25">
      <c r="A815" s="19" t="s">
        <v>712</v>
      </c>
      <c r="B815" s="20" t="s">
        <v>569</v>
      </c>
      <c r="C815" s="22" t="s">
        <v>881</v>
      </c>
      <c r="D815" s="22"/>
      <c r="E815" s="21" t="s">
        <v>229</v>
      </c>
      <c r="F815" s="23" t="s">
        <v>231</v>
      </c>
      <c r="G815" s="324"/>
      <c r="H815" s="17">
        <f t="shared" si="40"/>
        <v>2006</v>
      </c>
      <c r="I815" s="17">
        <f t="shared" ca="1" si="41"/>
        <v>14</v>
      </c>
      <c r="J815" s="426"/>
      <c r="K815" s="427"/>
      <c r="L815" s="427"/>
      <c r="M815" s="427"/>
      <c r="N815" s="427"/>
      <c r="O815" s="427"/>
      <c r="P815" s="427"/>
    </row>
    <row r="816" spans="1:16" ht="18" customHeight="1" x14ac:dyDescent="0.25">
      <c r="A816" s="19" t="s">
        <v>726</v>
      </c>
      <c r="B816" s="20" t="s">
        <v>649</v>
      </c>
      <c r="C816" s="21" t="s">
        <v>650</v>
      </c>
      <c r="D816" s="21" t="s">
        <v>774</v>
      </c>
      <c r="E816" s="21" t="s">
        <v>229</v>
      </c>
      <c r="F816" s="23" t="s">
        <v>231</v>
      </c>
      <c r="G816" s="324"/>
      <c r="H816" s="17">
        <f t="shared" si="40"/>
        <v>2006</v>
      </c>
      <c r="I816" s="17">
        <f t="shared" ca="1" si="41"/>
        <v>14</v>
      </c>
      <c r="J816" s="426"/>
      <c r="K816" s="431"/>
      <c r="L816" s="427"/>
      <c r="M816" s="427"/>
      <c r="N816" s="427"/>
      <c r="O816" s="427"/>
      <c r="P816" s="427"/>
    </row>
    <row r="817" spans="1:16" ht="18" customHeight="1" x14ac:dyDescent="0.25">
      <c r="A817" s="19" t="s">
        <v>728</v>
      </c>
      <c r="B817" s="20" t="s">
        <v>653</v>
      </c>
      <c r="C817" s="21" t="s">
        <v>505</v>
      </c>
      <c r="D817" s="21"/>
      <c r="E817" s="21" t="s">
        <v>229</v>
      </c>
      <c r="F817" s="23" t="s">
        <v>231</v>
      </c>
      <c r="G817" s="324"/>
      <c r="H817" s="17">
        <f t="shared" si="40"/>
        <v>2006</v>
      </c>
      <c r="I817" s="17">
        <f t="shared" ca="1" si="41"/>
        <v>14</v>
      </c>
      <c r="J817" s="426"/>
      <c r="K817" s="432"/>
      <c r="L817" s="427"/>
      <c r="M817" s="427"/>
      <c r="N817" s="427"/>
      <c r="O817" s="427"/>
      <c r="P817" s="427"/>
    </row>
    <row r="818" spans="1:16" ht="18" customHeight="1" x14ac:dyDescent="0.25">
      <c r="A818" s="19" t="s">
        <v>730</v>
      </c>
      <c r="B818" s="20" t="s">
        <v>572</v>
      </c>
      <c r="C818" s="21" t="s">
        <v>573</v>
      </c>
      <c r="D818" s="21"/>
      <c r="E818" s="21" t="s">
        <v>229</v>
      </c>
      <c r="F818" s="23" t="s">
        <v>231</v>
      </c>
      <c r="G818" s="324"/>
      <c r="H818" s="17">
        <f t="shared" si="40"/>
        <v>2006</v>
      </c>
      <c r="I818" s="17">
        <f t="shared" ca="1" si="41"/>
        <v>14</v>
      </c>
      <c r="J818" s="426"/>
      <c r="K818" s="427"/>
      <c r="L818" s="427"/>
      <c r="M818" s="427"/>
      <c r="N818" s="427"/>
      <c r="O818" s="427"/>
      <c r="P818" s="427"/>
    </row>
    <row r="819" spans="1:16" ht="18" customHeight="1" x14ac:dyDescent="0.25">
      <c r="A819" s="19" t="s">
        <v>732</v>
      </c>
      <c r="B819" s="20" t="s">
        <v>654</v>
      </c>
      <c r="C819" s="21" t="s">
        <v>655</v>
      </c>
      <c r="D819" s="21"/>
      <c r="E819" s="21" t="s">
        <v>229</v>
      </c>
      <c r="F819" s="23" t="s">
        <v>231</v>
      </c>
      <c r="G819" s="324"/>
      <c r="H819" s="17">
        <f t="shared" si="40"/>
        <v>2006</v>
      </c>
      <c r="I819" s="17">
        <f t="shared" ca="1" si="41"/>
        <v>14</v>
      </c>
      <c r="J819" s="426"/>
      <c r="K819" s="427"/>
      <c r="L819" s="433"/>
      <c r="M819" s="427"/>
      <c r="N819" s="433"/>
      <c r="O819" s="434"/>
      <c r="P819" s="427"/>
    </row>
    <row r="820" spans="1:16" ht="18" customHeight="1" x14ac:dyDescent="0.25">
      <c r="A820" s="19" t="s">
        <v>734</v>
      </c>
      <c r="B820" s="20" t="s">
        <v>656</v>
      </c>
      <c r="C820" s="21" t="s">
        <v>657</v>
      </c>
      <c r="D820" s="21" t="s">
        <v>774</v>
      </c>
      <c r="E820" s="21" t="s">
        <v>229</v>
      </c>
      <c r="F820" s="23" t="s">
        <v>231</v>
      </c>
      <c r="G820" s="324"/>
      <c r="H820" s="17">
        <f t="shared" si="40"/>
        <v>2006</v>
      </c>
      <c r="I820" s="17">
        <f t="shared" ca="1" si="41"/>
        <v>14</v>
      </c>
      <c r="J820" s="426"/>
      <c r="K820" s="427"/>
      <c r="L820" s="435"/>
      <c r="M820" s="427"/>
      <c r="N820" s="427"/>
      <c r="O820" s="427"/>
      <c r="P820" s="427"/>
    </row>
    <row r="821" spans="1:16" ht="18" customHeight="1" x14ac:dyDescent="0.25">
      <c r="A821" s="19" t="s">
        <v>735</v>
      </c>
      <c r="B821" s="20" t="s">
        <v>910</v>
      </c>
      <c r="C821" s="21" t="s">
        <v>660</v>
      </c>
      <c r="D821" s="21"/>
      <c r="E821" s="21" t="s">
        <v>229</v>
      </c>
      <c r="F821" s="23" t="s">
        <v>231</v>
      </c>
      <c r="G821" s="324"/>
      <c r="J821" s="426"/>
      <c r="K821" s="427"/>
      <c r="L821" s="436"/>
      <c r="M821" s="435"/>
      <c r="N821" s="427"/>
      <c r="O821" s="427"/>
      <c r="P821" s="427"/>
    </row>
    <row r="822" spans="1:16" ht="18" customHeight="1" x14ac:dyDescent="0.25">
      <c r="A822" s="19" t="s">
        <v>737</v>
      </c>
      <c r="B822" s="20" t="s">
        <v>909</v>
      </c>
      <c r="C822" s="21" t="s">
        <v>661</v>
      </c>
      <c r="D822" s="21"/>
      <c r="E822" s="21" t="s">
        <v>229</v>
      </c>
      <c r="F822" s="23" t="s">
        <v>231</v>
      </c>
      <c r="G822" s="324"/>
      <c r="J822" s="426"/>
      <c r="K822" s="427"/>
      <c r="L822" s="436"/>
      <c r="M822" s="435"/>
      <c r="N822" s="427"/>
      <c r="O822" s="427"/>
      <c r="P822" s="427"/>
    </row>
    <row r="823" spans="1:16" ht="18" customHeight="1" x14ac:dyDescent="0.25">
      <c r="A823" s="19" t="s">
        <v>2</v>
      </c>
      <c r="B823" s="20" t="s">
        <v>585</v>
      </c>
      <c r="C823" s="21" t="s">
        <v>882</v>
      </c>
      <c r="D823" s="21"/>
      <c r="E823" s="21" t="s">
        <v>229</v>
      </c>
      <c r="F823" s="23" t="s">
        <v>236</v>
      </c>
      <c r="G823" s="324"/>
      <c r="J823" s="426"/>
      <c r="K823" s="427"/>
      <c r="L823" s="489"/>
      <c r="M823" s="489"/>
      <c r="N823" s="489"/>
      <c r="O823" s="435"/>
      <c r="P823" s="427"/>
    </row>
    <row r="824" spans="1:16" ht="18" customHeight="1" x14ac:dyDescent="0.25">
      <c r="A824" s="19" t="s">
        <v>3</v>
      </c>
      <c r="B824" s="20" t="s">
        <v>2409</v>
      </c>
      <c r="C824" s="21" t="s">
        <v>662</v>
      </c>
      <c r="D824" s="21" t="s">
        <v>774</v>
      </c>
      <c r="E824" s="21" t="s">
        <v>229</v>
      </c>
      <c r="F824" s="23" t="s">
        <v>231</v>
      </c>
      <c r="G824" s="324"/>
      <c r="J824" s="426"/>
      <c r="K824" s="427"/>
      <c r="L824" s="435"/>
      <c r="M824" s="427"/>
      <c r="N824" s="427"/>
      <c r="O824" s="427"/>
      <c r="P824" s="427"/>
    </row>
    <row r="825" spans="1:16" ht="18" customHeight="1" x14ac:dyDescent="0.25">
      <c r="A825" s="19" t="s">
        <v>11</v>
      </c>
      <c r="B825" s="20" t="s">
        <v>663</v>
      </c>
      <c r="C825" s="21" t="s">
        <v>598</v>
      </c>
      <c r="D825" s="21"/>
      <c r="E825" s="21" t="s">
        <v>229</v>
      </c>
      <c r="F825" s="23" t="s">
        <v>231</v>
      </c>
      <c r="G825" s="324"/>
      <c r="J825" s="426"/>
      <c r="K825" s="427"/>
      <c r="L825" s="435"/>
      <c r="M825" s="427"/>
      <c r="N825" s="427"/>
      <c r="O825" s="427"/>
      <c r="P825" s="427"/>
    </row>
    <row r="826" spans="1:16" ht="18" customHeight="1" x14ac:dyDescent="0.25">
      <c r="A826" s="19" t="s">
        <v>24</v>
      </c>
      <c r="B826" s="20" t="s">
        <v>594</v>
      </c>
      <c r="C826" s="21" t="s">
        <v>404</v>
      </c>
      <c r="D826" s="21"/>
      <c r="E826" s="21" t="s">
        <v>230</v>
      </c>
      <c r="F826" s="23" t="s">
        <v>231</v>
      </c>
      <c r="G826" s="324"/>
      <c r="J826" s="426"/>
      <c r="K826" s="427"/>
      <c r="L826" s="435"/>
      <c r="M826" s="427"/>
      <c r="N826" s="427"/>
      <c r="O826" s="427"/>
      <c r="P826" s="427"/>
    </row>
    <row r="827" spans="1:16" ht="18" customHeight="1" x14ac:dyDescent="0.25">
      <c r="A827" s="19" t="s">
        <v>17</v>
      </c>
      <c r="B827" s="20" t="s">
        <v>349</v>
      </c>
      <c r="C827" s="21" t="s">
        <v>664</v>
      </c>
      <c r="D827" s="21" t="s">
        <v>774</v>
      </c>
      <c r="E827" s="21" t="s">
        <v>229</v>
      </c>
      <c r="F827" s="23" t="s">
        <v>231</v>
      </c>
      <c r="G827" s="324"/>
      <c r="J827" s="426"/>
      <c r="K827" s="427"/>
      <c r="L827" s="435"/>
      <c r="M827" s="427"/>
      <c r="N827" s="427"/>
      <c r="O827" s="427"/>
      <c r="P827" s="427"/>
    </row>
    <row r="828" spans="1:16" ht="18" customHeight="1" x14ac:dyDescent="0.25">
      <c r="A828" s="19" t="s">
        <v>21</v>
      </c>
      <c r="B828" s="20" t="s">
        <v>665</v>
      </c>
      <c r="C828" s="21" t="s">
        <v>666</v>
      </c>
      <c r="D828" s="21" t="s">
        <v>774</v>
      </c>
      <c r="E828" s="21" t="s">
        <v>229</v>
      </c>
      <c r="F828" s="23" t="s">
        <v>231</v>
      </c>
      <c r="G828" s="324"/>
      <c r="L828" s="416"/>
      <c r="M828" s="417"/>
      <c r="N828" s="417"/>
      <c r="O828" s="417"/>
      <c r="P828" s="417"/>
    </row>
    <row r="829" spans="1:16" ht="18" customHeight="1" x14ac:dyDescent="0.25">
      <c r="A829" s="19" t="s">
        <v>743</v>
      </c>
      <c r="B829" s="20" t="s">
        <v>602</v>
      </c>
      <c r="C829" s="21" t="s">
        <v>603</v>
      </c>
      <c r="D829" s="21"/>
      <c r="E829" s="21" t="s">
        <v>229</v>
      </c>
      <c r="F829" s="23" t="s">
        <v>231</v>
      </c>
      <c r="G829" s="324"/>
      <c r="L829" s="416"/>
      <c r="M829" s="417"/>
      <c r="N829" s="417"/>
      <c r="O829" s="417"/>
      <c r="P829" s="417"/>
    </row>
    <row r="830" spans="1:16" ht="18" customHeight="1" x14ac:dyDescent="0.25">
      <c r="A830" s="19" t="s">
        <v>7</v>
      </c>
      <c r="B830" s="20" t="s">
        <v>667</v>
      </c>
      <c r="C830" s="21" t="s">
        <v>668</v>
      </c>
      <c r="D830" s="21"/>
      <c r="E830" s="21" t="s">
        <v>229</v>
      </c>
      <c r="F830" s="23" t="s">
        <v>231</v>
      </c>
      <c r="G830" s="324"/>
      <c r="L830" s="416"/>
      <c r="M830" s="417"/>
      <c r="N830" s="417"/>
      <c r="O830" s="417"/>
      <c r="P830" s="417"/>
    </row>
    <row r="831" spans="1:16" ht="18" customHeight="1" x14ac:dyDescent="0.25">
      <c r="A831" s="19" t="s">
        <v>744</v>
      </c>
      <c r="B831" s="20" t="s">
        <v>607</v>
      </c>
      <c r="C831" s="21" t="s">
        <v>519</v>
      </c>
      <c r="D831" s="21" t="s">
        <v>774</v>
      </c>
      <c r="E831" s="21" t="s">
        <v>229</v>
      </c>
      <c r="F831" s="23" t="s">
        <v>234</v>
      </c>
      <c r="G831" s="324"/>
    </row>
    <row r="832" spans="1:16" ht="18" customHeight="1" x14ac:dyDescent="0.25">
      <c r="A832" s="19" t="s">
        <v>19</v>
      </c>
      <c r="B832" s="20" t="s">
        <v>615</v>
      </c>
      <c r="C832" s="21" t="s">
        <v>882</v>
      </c>
      <c r="D832" s="21" t="s">
        <v>774</v>
      </c>
      <c r="E832" s="21" t="s">
        <v>229</v>
      </c>
      <c r="F832" s="23" t="s">
        <v>231</v>
      </c>
      <c r="G832" s="324"/>
      <c r="J832" s="30"/>
      <c r="K832" s="167"/>
    </row>
    <row r="833" spans="1:10" ht="18" customHeight="1" x14ac:dyDescent="0.25">
      <c r="A833" s="19" t="s">
        <v>12</v>
      </c>
      <c r="B833" s="20" t="s">
        <v>674</v>
      </c>
      <c r="C833" s="21" t="s">
        <v>675</v>
      </c>
      <c r="D833" s="21"/>
      <c r="E833" s="21" t="s">
        <v>229</v>
      </c>
      <c r="F833" s="23" t="s">
        <v>231</v>
      </c>
      <c r="G833" s="324"/>
      <c r="H833" s="33"/>
      <c r="J833" s="30"/>
    </row>
    <row r="834" spans="1:10" ht="18" customHeight="1" x14ac:dyDescent="0.25">
      <c r="A834" s="19" t="s">
        <v>745</v>
      </c>
      <c r="B834" s="20" t="s">
        <v>621</v>
      </c>
      <c r="C834" s="21" t="s">
        <v>887</v>
      </c>
      <c r="D834" s="21"/>
      <c r="E834" s="21" t="s">
        <v>229</v>
      </c>
      <c r="F834" s="23" t="s">
        <v>231</v>
      </c>
      <c r="G834" s="324"/>
    </row>
    <row r="835" spans="1:10" ht="18" customHeight="1" x14ac:dyDescent="0.25">
      <c r="A835" s="19" t="s">
        <v>16</v>
      </c>
      <c r="B835" s="20" t="s">
        <v>676</v>
      </c>
      <c r="C835" s="21" t="s">
        <v>501</v>
      </c>
      <c r="D835" s="21"/>
      <c r="E835" s="21" t="s">
        <v>229</v>
      </c>
      <c r="F835" s="23" t="s">
        <v>231</v>
      </c>
      <c r="G835" s="324"/>
    </row>
    <row r="836" spans="1:10" ht="18" customHeight="1" x14ac:dyDescent="0.25">
      <c r="A836" s="19" t="s">
        <v>746</v>
      </c>
      <c r="B836" s="20" t="s">
        <v>626</v>
      </c>
      <c r="C836" s="21" t="s">
        <v>888</v>
      </c>
      <c r="D836" s="21" t="s">
        <v>774</v>
      </c>
      <c r="E836" s="21" t="s">
        <v>229</v>
      </c>
      <c r="F836" s="23" t="s">
        <v>231</v>
      </c>
      <c r="G836" s="324"/>
    </row>
    <row r="837" spans="1:10" ht="18" customHeight="1" x14ac:dyDescent="0.25">
      <c r="A837" s="19" t="s">
        <v>4</v>
      </c>
      <c r="B837" s="20" t="s">
        <v>677</v>
      </c>
      <c r="C837" s="21" t="s">
        <v>540</v>
      </c>
      <c r="D837" s="21" t="s">
        <v>774</v>
      </c>
      <c r="E837" s="21" t="s">
        <v>229</v>
      </c>
      <c r="F837" s="23" t="s">
        <v>231</v>
      </c>
      <c r="G837" s="324"/>
    </row>
    <row r="838" spans="1:10" s="2" customFormat="1" ht="18" customHeight="1" x14ac:dyDescent="0.3">
      <c r="A838" s="19" t="s">
        <v>15</v>
      </c>
      <c r="B838" s="20" t="s">
        <v>697</v>
      </c>
      <c r="C838" s="21" t="s">
        <v>678</v>
      </c>
      <c r="D838" s="21" t="s">
        <v>774</v>
      </c>
      <c r="E838" s="21" t="s">
        <v>229</v>
      </c>
      <c r="F838" s="23" t="s">
        <v>231</v>
      </c>
      <c r="G838" s="324"/>
      <c r="H838" s="5"/>
      <c r="I838" s="5"/>
      <c r="J838" s="5"/>
    </row>
    <row r="839" spans="1:10" s="2" customFormat="1" ht="18" customHeight="1" x14ac:dyDescent="0.25">
      <c r="A839" s="19" t="s">
        <v>20</v>
      </c>
      <c r="B839" s="20" t="s">
        <v>679</v>
      </c>
      <c r="C839" s="21" t="s">
        <v>680</v>
      </c>
      <c r="D839" s="21" t="s">
        <v>774</v>
      </c>
      <c r="E839" s="21" t="s">
        <v>229</v>
      </c>
      <c r="F839" s="23" t="s">
        <v>231</v>
      </c>
      <c r="G839" s="324"/>
      <c r="H839" s="7"/>
      <c r="I839" s="7"/>
      <c r="J839" s="7"/>
    </row>
    <row r="840" spans="1:10" s="2" customFormat="1" ht="18" customHeight="1" x14ac:dyDescent="0.25">
      <c r="A840" s="19" t="s">
        <v>5</v>
      </c>
      <c r="B840" s="20" t="s">
        <v>629</v>
      </c>
      <c r="C840" s="21" t="s">
        <v>885</v>
      </c>
      <c r="D840" s="21"/>
      <c r="E840" s="21" t="s">
        <v>229</v>
      </c>
      <c r="F840" s="23" t="s">
        <v>231</v>
      </c>
      <c r="G840" s="324"/>
      <c r="H840" s="7"/>
      <c r="I840" s="7"/>
      <c r="J840" s="7"/>
    </row>
    <row r="841" spans="1:10" s="2" customFormat="1" ht="18" customHeight="1" x14ac:dyDescent="0.25">
      <c r="A841" s="19" t="s">
        <v>747</v>
      </c>
      <c r="B841" s="20" t="s">
        <v>681</v>
      </c>
      <c r="C841" s="21" t="s">
        <v>682</v>
      </c>
      <c r="D841" s="21"/>
      <c r="E841" s="21" t="s">
        <v>229</v>
      </c>
      <c r="F841" s="23" t="s">
        <v>231</v>
      </c>
      <c r="G841" s="324"/>
      <c r="H841" s="7"/>
      <c r="I841" s="7"/>
      <c r="J841" s="7"/>
    </row>
    <row r="842" spans="1:10" s="2" customFormat="1" ht="18" customHeight="1" x14ac:dyDescent="0.25">
      <c r="A842" s="19" t="s">
        <v>748</v>
      </c>
      <c r="B842" s="20" t="s">
        <v>1778</v>
      </c>
      <c r="C842" s="21" t="s">
        <v>1779</v>
      </c>
      <c r="D842" s="21" t="s">
        <v>774</v>
      </c>
      <c r="E842" s="21" t="s">
        <v>229</v>
      </c>
      <c r="F842" s="23" t="s">
        <v>231</v>
      </c>
      <c r="G842" s="324"/>
      <c r="H842" s="7"/>
      <c r="I842" s="7"/>
      <c r="J842" s="7"/>
    </row>
    <row r="843" spans="1:10" ht="18" customHeight="1" x14ac:dyDescent="0.25">
      <c r="A843" s="27" t="s">
        <v>9</v>
      </c>
      <c r="B843" s="168" t="s">
        <v>470</v>
      </c>
      <c r="C843" s="169" t="s">
        <v>683</v>
      </c>
      <c r="D843" s="169" t="s">
        <v>774</v>
      </c>
      <c r="E843" s="169" t="s">
        <v>229</v>
      </c>
      <c r="F843" s="455" t="s">
        <v>231</v>
      </c>
      <c r="G843" s="456"/>
    </row>
    <row r="844" spans="1:10" ht="18.95" customHeight="1" x14ac:dyDescent="0.25">
      <c r="A844" s="28"/>
      <c r="B844" s="29"/>
      <c r="C844" s="1"/>
      <c r="D844" s="494" t="s">
        <v>452</v>
      </c>
      <c r="E844" s="494"/>
      <c r="F844" s="494"/>
      <c r="G844" s="494"/>
    </row>
    <row r="845" spans="1:10" ht="15.75" x14ac:dyDescent="0.25">
      <c r="A845" s="143"/>
      <c r="B845" s="31"/>
      <c r="C845" s="32"/>
      <c r="D845" s="32"/>
      <c r="E845" s="1"/>
      <c r="F845" s="31"/>
      <c r="G845" s="31"/>
    </row>
    <row r="846" spans="1:10" ht="15.75" x14ac:dyDescent="0.25">
      <c r="A846" s="143"/>
      <c r="B846" s="31"/>
      <c r="C846" s="32"/>
      <c r="D846" s="32"/>
      <c r="E846" s="1"/>
      <c r="F846" s="31"/>
      <c r="G846" s="31"/>
    </row>
    <row r="847" spans="1:10" ht="15.75" x14ac:dyDescent="0.25">
      <c r="A847" s="143"/>
      <c r="B847" s="31"/>
      <c r="C847" s="32"/>
      <c r="D847" s="32"/>
      <c r="E847" s="1"/>
      <c r="F847" s="31"/>
      <c r="G847" s="31"/>
    </row>
    <row r="848" spans="1:10" ht="15.75" x14ac:dyDescent="0.25">
      <c r="A848" s="143"/>
      <c r="B848" s="31"/>
      <c r="C848" s="32"/>
      <c r="D848" s="32"/>
      <c r="E848" s="1"/>
      <c r="F848" s="31"/>
      <c r="G848" s="31"/>
    </row>
    <row r="849" spans="1:7" ht="18.75" x14ac:dyDescent="0.3">
      <c r="A849" s="143"/>
      <c r="B849" s="31"/>
      <c r="C849" s="32"/>
      <c r="D849" s="488" t="s">
        <v>3247</v>
      </c>
      <c r="E849" s="488"/>
      <c r="F849" s="488"/>
      <c r="G849" s="488"/>
    </row>
  </sheetData>
  <mergeCells count="133">
    <mergeCell ref="D680:G680"/>
    <mergeCell ref="D684:G684"/>
    <mergeCell ref="D760:G760"/>
    <mergeCell ref="D764:G764"/>
    <mergeCell ref="A1:B1"/>
    <mergeCell ref="C1:G1"/>
    <mergeCell ref="A2:B2"/>
    <mergeCell ref="C2:G2"/>
    <mergeCell ref="A171:F171"/>
    <mergeCell ref="A172:F172"/>
    <mergeCell ref="A169:B169"/>
    <mergeCell ref="C169:G169"/>
    <mergeCell ref="A170:B170"/>
    <mergeCell ref="C170:G170"/>
    <mergeCell ref="D138:G138"/>
    <mergeCell ref="A332:B332"/>
    <mergeCell ref="C332:G332"/>
    <mergeCell ref="A333:B333"/>
    <mergeCell ref="C333:G333"/>
    <mergeCell ref="A334:F334"/>
    <mergeCell ref="A335:F335"/>
    <mergeCell ref="A3:F3"/>
    <mergeCell ref="A4:F4"/>
    <mergeCell ref="D299:G299"/>
    <mergeCell ref="A766:B766"/>
    <mergeCell ref="C766:G766"/>
    <mergeCell ref="A767:B767"/>
    <mergeCell ref="C767:G767"/>
    <mergeCell ref="A768:F768"/>
    <mergeCell ref="A769:F769"/>
    <mergeCell ref="A685:B685"/>
    <mergeCell ref="C685:G685"/>
    <mergeCell ref="A686:B686"/>
    <mergeCell ref="C686:G686"/>
    <mergeCell ref="A687:F687"/>
    <mergeCell ref="A688:F688"/>
    <mergeCell ref="D133:G133"/>
    <mergeCell ref="L194:N194"/>
    <mergeCell ref="L208:N208"/>
    <mergeCell ref="A247:B247"/>
    <mergeCell ref="C247:G247"/>
    <mergeCell ref="A250:F250"/>
    <mergeCell ref="L270:N270"/>
    <mergeCell ref="L284:N284"/>
    <mergeCell ref="A248:B248"/>
    <mergeCell ref="C248:G248"/>
    <mergeCell ref="A249:F249"/>
    <mergeCell ref="D216:G216"/>
    <mergeCell ref="D221:G221"/>
    <mergeCell ref="L30:N30"/>
    <mergeCell ref="L126:N126"/>
    <mergeCell ref="L113:N113"/>
    <mergeCell ref="A89:F89"/>
    <mergeCell ref="A88:F88"/>
    <mergeCell ref="C87:G87"/>
    <mergeCell ref="A87:B87"/>
    <mergeCell ref="C86:G86"/>
    <mergeCell ref="A86:B86"/>
    <mergeCell ref="L43:N43"/>
    <mergeCell ref="D53:G53"/>
    <mergeCell ref="D48:G48"/>
    <mergeCell ref="L353:N353"/>
    <mergeCell ref="L370:N370"/>
    <mergeCell ref="A409:B409"/>
    <mergeCell ref="C409:G409"/>
    <mergeCell ref="A410:B410"/>
    <mergeCell ref="C410:G410"/>
    <mergeCell ref="A411:F411"/>
    <mergeCell ref="D294:G294"/>
    <mergeCell ref="A412:F412"/>
    <mergeCell ref="D383:G383"/>
    <mergeCell ref="D388:G388"/>
    <mergeCell ref="L428:N428"/>
    <mergeCell ref="L448:N448"/>
    <mergeCell ref="A491:B491"/>
    <mergeCell ref="C491:G491"/>
    <mergeCell ref="A492:B492"/>
    <mergeCell ref="C492:G492"/>
    <mergeCell ref="A493:F493"/>
    <mergeCell ref="L581:N581"/>
    <mergeCell ref="A494:F494"/>
    <mergeCell ref="D462:G462"/>
    <mergeCell ref="D467:G467"/>
    <mergeCell ref="A603:B603"/>
    <mergeCell ref="C603:G603"/>
    <mergeCell ref="A604:B604"/>
    <mergeCell ref="C604:G604"/>
    <mergeCell ref="A605:F605"/>
    <mergeCell ref="A606:F606"/>
    <mergeCell ref="L508:N508"/>
    <mergeCell ref="L525:N525"/>
    <mergeCell ref="A566:B566"/>
    <mergeCell ref="C566:G566"/>
    <mergeCell ref="A567:B567"/>
    <mergeCell ref="C567:G567"/>
    <mergeCell ref="A568:F568"/>
    <mergeCell ref="A569:F569"/>
    <mergeCell ref="D541:G541"/>
    <mergeCell ref="D545:G545"/>
    <mergeCell ref="D594:G594"/>
    <mergeCell ref="D598:G598"/>
    <mergeCell ref="L618:N618"/>
    <mergeCell ref="A644:B644"/>
    <mergeCell ref="C644:G644"/>
    <mergeCell ref="A645:B645"/>
    <mergeCell ref="C645:G645"/>
    <mergeCell ref="A646:F646"/>
    <mergeCell ref="A647:F647"/>
    <mergeCell ref="L659:N659"/>
    <mergeCell ref="D639:G639"/>
    <mergeCell ref="D643:G643"/>
    <mergeCell ref="L700:N700"/>
    <mergeCell ref="A726:B726"/>
    <mergeCell ref="C726:G726"/>
    <mergeCell ref="A727:B727"/>
    <mergeCell ref="C727:G727"/>
    <mergeCell ref="A728:F728"/>
    <mergeCell ref="A729:F729"/>
    <mergeCell ref="L741:N741"/>
    <mergeCell ref="D721:G721"/>
    <mergeCell ref="D725:G725"/>
    <mergeCell ref="D849:G849"/>
    <mergeCell ref="L781:N781"/>
    <mergeCell ref="A808:B808"/>
    <mergeCell ref="C808:G808"/>
    <mergeCell ref="A809:B809"/>
    <mergeCell ref="C809:G809"/>
    <mergeCell ref="A810:F810"/>
    <mergeCell ref="A811:F811"/>
    <mergeCell ref="L823:N823"/>
    <mergeCell ref="D803:G803"/>
    <mergeCell ref="D807:G807"/>
    <mergeCell ref="D844:G844"/>
  </mergeCells>
  <phoneticPr fontId="0" type="noConversion"/>
  <pageMargins left="0.3" right="0.25" top="0.65" bottom="0.5" header="0.41" footer="0.2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6"/>
  <sheetViews>
    <sheetView zoomScaleNormal="100" workbookViewId="0">
      <pane xSplit="4" ySplit="1" topLeftCell="E50" activePane="bottomRight" state="frozen"/>
      <selection pane="topRight" activeCell="E1" sqref="E1"/>
      <selection pane="bottomLeft" activeCell="A2" sqref="A2"/>
      <selection pane="bottomRight" activeCell="K284" sqref="K284"/>
    </sheetView>
  </sheetViews>
  <sheetFormatPr defaultRowHeight="12.75" x14ac:dyDescent="0.2"/>
  <cols>
    <col min="1" max="1" width="5.7109375" style="325" customWidth="1"/>
    <col min="2" max="2" width="10.7109375" style="325" customWidth="1"/>
    <col min="3" max="3" width="20.7109375" style="325" customWidth="1"/>
    <col min="4" max="6" width="10.7109375" style="325" customWidth="1"/>
    <col min="7" max="11" width="20.7109375" style="325" customWidth="1"/>
    <col min="12" max="13" width="55.140625" style="325" bestFit="1" customWidth="1"/>
    <col min="14" max="14" width="55.28515625" style="325" bestFit="1" customWidth="1"/>
    <col min="15" max="26" width="20.7109375" style="325" customWidth="1"/>
    <col min="27" max="201" width="9.140625" style="325"/>
    <col min="202" max="202" width="5.7109375" style="325" customWidth="1"/>
    <col min="203" max="204" width="20.7109375" style="325" customWidth="1"/>
    <col min="205" max="206" width="10.7109375" style="325" customWidth="1"/>
    <col min="207" max="208" width="20.7109375" style="325" customWidth="1"/>
    <col min="209" max="210" width="10.7109375" style="325" customWidth="1"/>
    <col min="211" max="213" width="20.7109375" style="325" customWidth="1"/>
    <col min="214" max="214" width="10.7109375" style="325" customWidth="1"/>
    <col min="215" max="215" width="20.7109375" style="325" customWidth="1"/>
    <col min="216" max="216" width="10.7109375" style="325" customWidth="1"/>
    <col min="217" max="282" width="20.7109375" style="325" customWidth="1"/>
    <col min="283" max="457" width="9.140625" style="325"/>
    <col min="458" max="458" width="5.7109375" style="325" customWidth="1"/>
    <col min="459" max="460" width="20.7109375" style="325" customWidth="1"/>
    <col min="461" max="462" width="10.7109375" style="325" customWidth="1"/>
    <col min="463" max="464" width="20.7109375" style="325" customWidth="1"/>
    <col min="465" max="466" width="10.7109375" style="325" customWidth="1"/>
    <col min="467" max="469" width="20.7109375" style="325" customWidth="1"/>
    <col min="470" max="470" width="10.7109375" style="325" customWidth="1"/>
    <col min="471" max="471" width="20.7109375" style="325" customWidth="1"/>
    <col min="472" max="472" width="10.7109375" style="325" customWidth="1"/>
    <col min="473" max="538" width="20.7109375" style="325" customWidth="1"/>
    <col min="539" max="713" width="9.140625" style="325"/>
    <col min="714" max="714" width="5.7109375" style="325" customWidth="1"/>
    <col min="715" max="716" width="20.7109375" style="325" customWidth="1"/>
    <col min="717" max="718" width="10.7109375" style="325" customWidth="1"/>
    <col min="719" max="720" width="20.7109375" style="325" customWidth="1"/>
    <col min="721" max="722" width="10.7109375" style="325" customWidth="1"/>
    <col min="723" max="725" width="20.7109375" style="325" customWidth="1"/>
    <col min="726" max="726" width="10.7109375" style="325" customWidth="1"/>
    <col min="727" max="727" width="20.7109375" style="325" customWidth="1"/>
    <col min="728" max="728" width="10.7109375" style="325" customWidth="1"/>
    <col min="729" max="794" width="20.7109375" style="325" customWidth="1"/>
    <col min="795" max="969" width="9.140625" style="325"/>
    <col min="970" max="970" width="5.7109375" style="325" customWidth="1"/>
    <col min="971" max="972" width="20.7109375" style="325" customWidth="1"/>
    <col min="973" max="974" width="10.7109375" style="325" customWidth="1"/>
    <col min="975" max="976" width="20.7109375" style="325" customWidth="1"/>
    <col min="977" max="978" width="10.7109375" style="325" customWidth="1"/>
    <col min="979" max="981" width="20.7109375" style="325" customWidth="1"/>
    <col min="982" max="982" width="10.7109375" style="325" customWidth="1"/>
    <col min="983" max="983" width="20.7109375" style="325" customWidth="1"/>
    <col min="984" max="984" width="10.7109375" style="325" customWidth="1"/>
    <col min="985" max="1050" width="20.7109375" style="325" customWidth="1"/>
    <col min="1051" max="1225" width="9.140625" style="325"/>
    <col min="1226" max="1226" width="5.7109375" style="325" customWidth="1"/>
    <col min="1227" max="1228" width="20.7109375" style="325" customWidth="1"/>
    <col min="1229" max="1230" width="10.7109375" style="325" customWidth="1"/>
    <col min="1231" max="1232" width="20.7109375" style="325" customWidth="1"/>
    <col min="1233" max="1234" width="10.7109375" style="325" customWidth="1"/>
    <col min="1235" max="1237" width="20.7109375" style="325" customWidth="1"/>
    <col min="1238" max="1238" width="10.7109375" style="325" customWidth="1"/>
    <col min="1239" max="1239" width="20.7109375" style="325" customWidth="1"/>
    <col min="1240" max="1240" width="10.7109375" style="325" customWidth="1"/>
    <col min="1241" max="1306" width="20.7109375" style="325" customWidth="1"/>
    <col min="1307" max="1481" width="9.140625" style="325"/>
    <col min="1482" max="1482" width="5.7109375" style="325" customWidth="1"/>
    <col min="1483" max="1484" width="20.7109375" style="325" customWidth="1"/>
    <col min="1485" max="1486" width="10.7109375" style="325" customWidth="1"/>
    <col min="1487" max="1488" width="20.7109375" style="325" customWidth="1"/>
    <col min="1489" max="1490" width="10.7109375" style="325" customWidth="1"/>
    <col min="1491" max="1493" width="20.7109375" style="325" customWidth="1"/>
    <col min="1494" max="1494" width="10.7109375" style="325" customWidth="1"/>
    <col min="1495" max="1495" width="20.7109375" style="325" customWidth="1"/>
    <col min="1496" max="1496" width="10.7109375" style="325" customWidth="1"/>
    <col min="1497" max="1562" width="20.7109375" style="325" customWidth="1"/>
    <col min="1563" max="1737" width="9.140625" style="325"/>
    <col min="1738" max="1738" width="5.7109375" style="325" customWidth="1"/>
    <col min="1739" max="1740" width="20.7109375" style="325" customWidth="1"/>
    <col min="1741" max="1742" width="10.7109375" style="325" customWidth="1"/>
    <col min="1743" max="1744" width="20.7109375" style="325" customWidth="1"/>
    <col min="1745" max="1746" width="10.7109375" style="325" customWidth="1"/>
    <col min="1747" max="1749" width="20.7109375" style="325" customWidth="1"/>
    <col min="1750" max="1750" width="10.7109375" style="325" customWidth="1"/>
    <col min="1751" max="1751" width="20.7109375" style="325" customWidth="1"/>
    <col min="1752" max="1752" width="10.7109375" style="325" customWidth="1"/>
    <col min="1753" max="1818" width="20.7109375" style="325" customWidth="1"/>
    <col min="1819" max="1993" width="9.140625" style="325"/>
    <col min="1994" max="1994" width="5.7109375" style="325" customWidth="1"/>
    <col min="1995" max="1996" width="20.7109375" style="325" customWidth="1"/>
    <col min="1997" max="1998" width="10.7109375" style="325" customWidth="1"/>
    <col min="1999" max="2000" width="20.7109375" style="325" customWidth="1"/>
    <col min="2001" max="2002" width="10.7109375" style="325" customWidth="1"/>
    <col min="2003" max="2005" width="20.7109375" style="325" customWidth="1"/>
    <col min="2006" max="2006" width="10.7109375" style="325" customWidth="1"/>
    <col min="2007" max="2007" width="20.7109375" style="325" customWidth="1"/>
    <col min="2008" max="2008" width="10.7109375" style="325" customWidth="1"/>
    <col min="2009" max="2074" width="20.7109375" style="325" customWidth="1"/>
    <col min="2075" max="2249" width="9.140625" style="325"/>
    <col min="2250" max="2250" width="5.7109375" style="325" customWidth="1"/>
    <col min="2251" max="2252" width="20.7109375" style="325" customWidth="1"/>
    <col min="2253" max="2254" width="10.7109375" style="325" customWidth="1"/>
    <col min="2255" max="2256" width="20.7109375" style="325" customWidth="1"/>
    <col min="2257" max="2258" width="10.7109375" style="325" customWidth="1"/>
    <col min="2259" max="2261" width="20.7109375" style="325" customWidth="1"/>
    <col min="2262" max="2262" width="10.7109375" style="325" customWidth="1"/>
    <col min="2263" max="2263" width="20.7109375" style="325" customWidth="1"/>
    <col min="2264" max="2264" width="10.7109375" style="325" customWidth="1"/>
    <col min="2265" max="2330" width="20.7109375" style="325" customWidth="1"/>
    <col min="2331" max="2505" width="9.140625" style="325"/>
    <col min="2506" max="2506" width="5.7109375" style="325" customWidth="1"/>
    <col min="2507" max="2508" width="20.7109375" style="325" customWidth="1"/>
    <col min="2509" max="2510" width="10.7109375" style="325" customWidth="1"/>
    <col min="2511" max="2512" width="20.7109375" style="325" customWidth="1"/>
    <col min="2513" max="2514" width="10.7109375" style="325" customWidth="1"/>
    <col min="2515" max="2517" width="20.7109375" style="325" customWidth="1"/>
    <col min="2518" max="2518" width="10.7109375" style="325" customWidth="1"/>
    <col min="2519" max="2519" width="20.7109375" style="325" customWidth="1"/>
    <col min="2520" max="2520" width="10.7109375" style="325" customWidth="1"/>
    <col min="2521" max="2586" width="20.7109375" style="325" customWidth="1"/>
    <col min="2587" max="2761" width="9.140625" style="325"/>
    <col min="2762" max="2762" width="5.7109375" style="325" customWidth="1"/>
    <col min="2763" max="2764" width="20.7109375" style="325" customWidth="1"/>
    <col min="2765" max="2766" width="10.7109375" style="325" customWidth="1"/>
    <col min="2767" max="2768" width="20.7109375" style="325" customWidth="1"/>
    <col min="2769" max="2770" width="10.7109375" style="325" customWidth="1"/>
    <col min="2771" max="2773" width="20.7109375" style="325" customWidth="1"/>
    <col min="2774" max="2774" width="10.7109375" style="325" customWidth="1"/>
    <col min="2775" max="2775" width="20.7109375" style="325" customWidth="1"/>
    <col min="2776" max="2776" width="10.7109375" style="325" customWidth="1"/>
    <col min="2777" max="2842" width="20.7109375" style="325" customWidth="1"/>
    <col min="2843" max="3017" width="9.140625" style="325"/>
    <col min="3018" max="3018" width="5.7109375" style="325" customWidth="1"/>
    <col min="3019" max="3020" width="20.7109375" style="325" customWidth="1"/>
    <col min="3021" max="3022" width="10.7109375" style="325" customWidth="1"/>
    <col min="3023" max="3024" width="20.7109375" style="325" customWidth="1"/>
    <col min="3025" max="3026" width="10.7109375" style="325" customWidth="1"/>
    <col min="3027" max="3029" width="20.7109375" style="325" customWidth="1"/>
    <col min="3030" max="3030" width="10.7109375" style="325" customWidth="1"/>
    <col min="3031" max="3031" width="20.7109375" style="325" customWidth="1"/>
    <col min="3032" max="3032" width="10.7109375" style="325" customWidth="1"/>
    <col min="3033" max="3098" width="20.7109375" style="325" customWidth="1"/>
    <col min="3099" max="3273" width="9.140625" style="325"/>
    <col min="3274" max="3274" width="5.7109375" style="325" customWidth="1"/>
    <col min="3275" max="3276" width="20.7109375" style="325" customWidth="1"/>
    <col min="3277" max="3278" width="10.7109375" style="325" customWidth="1"/>
    <col min="3279" max="3280" width="20.7109375" style="325" customWidth="1"/>
    <col min="3281" max="3282" width="10.7109375" style="325" customWidth="1"/>
    <col min="3283" max="3285" width="20.7109375" style="325" customWidth="1"/>
    <col min="3286" max="3286" width="10.7109375" style="325" customWidth="1"/>
    <col min="3287" max="3287" width="20.7109375" style="325" customWidth="1"/>
    <col min="3288" max="3288" width="10.7109375" style="325" customWidth="1"/>
    <col min="3289" max="3354" width="20.7109375" style="325" customWidth="1"/>
    <col min="3355" max="3529" width="9.140625" style="325"/>
    <col min="3530" max="3530" width="5.7109375" style="325" customWidth="1"/>
    <col min="3531" max="3532" width="20.7109375" style="325" customWidth="1"/>
    <col min="3533" max="3534" width="10.7109375" style="325" customWidth="1"/>
    <col min="3535" max="3536" width="20.7109375" style="325" customWidth="1"/>
    <col min="3537" max="3538" width="10.7109375" style="325" customWidth="1"/>
    <col min="3539" max="3541" width="20.7109375" style="325" customWidth="1"/>
    <col min="3542" max="3542" width="10.7109375" style="325" customWidth="1"/>
    <col min="3543" max="3543" width="20.7109375" style="325" customWidth="1"/>
    <col min="3544" max="3544" width="10.7109375" style="325" customWidth="1"/>
    <col min="3545" max="3610" width="20.7109375" style="325" customWidth="1"/>
    <col min="3611" max="3785" width="9.140625" style="325"/>
    <col min="3786" max="3786" width="5.7109375" style="325" customWidth="1"/>
    <col min="3787" max="3788" width="20.7109375" style="325" customWidth="1"/>
    <col min="3789" max="3790" width="10.7109375" style="325" customWidth="1"/>
    <col min="3791" max="3792" width="20.7109375" style="325" customWidth="1"/>
    <col min="3793" max="3794" width="10.7109375" style="325" customWidth="1"/>
    <col min="3795" max="3797" width="20.7109375" style="325" customWidth="1"/>
    <col min="3798" max="3798" width="10.7109375" style="325" customWidth="1"/>
    <col min="3799" max="3799" width="20.7109375" style="325" customWidth="1"/>
    <col min="3800" max="3800" width="10.7109375" style="325" customWidth="1"/>
    <col min="3801" max="3866" width="20.7109375" style="325" customWidth="1"/>
    <col min="3867" max="4041" width="9.140625" style="325"/>
    <col min="4042" max="4042" width="5.7109375" style="325" customWidth="1"/>
    <col min="4043" max="4044" width="20.7109375" style="325" customWidth="1"/>
    <col min="4045" max="4046" width="10.7109375" style="325" customWidth="1"/>
    <col min="4047" max="4048" width="20.7109375" style="325" customWidth="1"/>
    <col min="4049" max="4050" width="10.7109375" style="325" customWidth="1"/>
    <col min="4051" max="4053" width="20.7109375" style="325" customWidth="1"/>
    <col min="4054" max="4054" width="10.7109375" style="325" customWidth="1"/>
    <col min="4055" max="4055" width="20.7109375" style="325" customWidth="1"/>
    <col min="4056" max="4056" width="10.7109375" style="325" customWidth="1"/>
    <col min="4057" max="4122" width="20.7109375" style="325" customWidth="1"/>
    <col min="4123" max="4297" width="9.140625" style="325"/>
    <col min="4298" max="4298" width="5.7109375" style="325" customWidth="1"/>
    <col min="4299" max="4300" width="20.7109375" style="325" customWidth="1"/>
    <col min="4301" max="4302" width="10.7109375" style="325" customWidth="1"/>
    <col min="4303" max="4304" width="20.7109375" style="325" customWidth="1"/>
    <col min="4305" max="4306" width="10.7109375" style="325" customWidth="1"/>
    <col min="4307" max="4309" width="20.7109375" style="325" customWidth="1"/>
    <col min="4310" max="4310" width="10.7109375" style="325" customWidth="1"/>
    <col min="4311" max="4311" width="20.7109375" style="325" customWidth="1"/>
    <col min="4312" max="4312" width="10.7109375" style="325" customWidth="1"/>
    <col min="4313" max="4378" width="20.7109375" style="325" customWidth="1"/>
    <col min="4379" max="4553" width="9.140625" style="325"/>
    <col min="4554" max="4554" width="5.7109375" style="325" customWidth="1"/>
    <col min="4555" max="4556" width="20.7109375" style="325" customWidth="1"/>
    <col min="4557" max="4558" width="10.7109375" style="325" customWidth="1"/>
    <col min="4559" max="4560" width="20.7109375" style="325" customWidth="1"/>
    <col min="4561" max="4562" width="10.7109375" style="325" customWidth="1"/>
    <col min="4563" max="4565" width="20.7109375" style="325" customWidth="1"/>
    <col min="4566" max="4566" width="10.7109375" style="325" customWidth="1"/>
    <col min="4567" max="4567" width="20.7109375" style="325" customWidth="1"/>
    <col min="4568" max="4568" width="10.7109375" style="325" customWidth="1"/>
    <col min="4569" max="4634" width="20.7109375" style="325" customWidth="1"/>
    <col min="4635" max="4809" width="9.140625" style="325"/>
    <col min="4810" max="4810" width="5.7109375" style="325" customWidth="1"/>
    <col min="4811" max="4812" width="20.7109375" style="325" customWidth="1"/>
    <col min="4813" max="4814" width="10.7109375" style="325" customWidth="1"/>
    <col min="4815" max="4816" width="20.7109375" style="325" customWidth="1"/>
    <col min="4817" max="4818" width="10.7109375" style="325" customWidth="1"/>
    <col min="4819" max="4821" width="20.7109375" style="325" customWidth="1"/>
    <col min="4822" max="4822" width="10.7109375" style="325" customWidth="1"/>
    <col min="4823" max="4823" width="20.7109375" style="325" customWidth="1"/>
    <col min="4824" max="4824" width="10.7109375" style="325" customWidth="1"/>
    <col min="4825" max="4890" width="20.7109375" style="325" customWidth="1"/>
    <col min="4891" max="5065" width="9.140625" style="325"/>
    <col min="5066" max="5066" width="5.7109375" style="325" customWidth="1"/>
    <col min="5067" max="5068" width="20.7109375" style="325" customWidth="1"/>
    <col min="5069" max="5070" width="10.7109375" style="325" customWidth="1"/>
    <col min="5071" max="5072" width="20.7109375" style="325" customWidth="1"/>
    <col min="5073" max="5074" width="10.7109375" style="325" customWidth="1"/>
    <col min="5075" max="5077" width="20.7109375" style="325" customWidth="1"/>
    <col min="5078" max="5078" width="10.7109375" style="325" customWidth="1"/>
    <col min="5079" max="5079" width="20.7109375" style="325" customWidth="1"/>
    <col min="5080" max="5080" width="10.7109375" style="325" customWidth="1"/>
    <col min="5081" max="5146" width="20.7109375" style="325" customWidth="1"/>
    <col min="5147" max="5321" width="9.140625" style="325"/>
    <col min="5322" max="5322" width="5.7109375" style="325" customWidth="1"/>
    <col min="5323" max="5324" width="20.7109375" style="325" customWidth="1"/>
    <col min="5325" max="5326" width="10.7109375" style="325" customWidth="1"/>
    <col min="5327" max="5328" width="20.7109375" style="325" customWidth="1"/>
    <col min="5329" max="5330" width="10.7109375" style="325" customWidth="1"/>
    <col min="5331" max="5333" width="20.7109375" style="325" customWidth="1"/>
    <col min="5334" max="5334" width="10.7109375" style="325" customWidth="1"/>
    <col min="5335" max="5335" width="20.7109375" style="325" customWidth="1"/>
    <col min="5336" max="5336" width="10.7109375" style="325" customWidth="1"/>
    <col min="5337" max="5402" width="20.7109375" style="325" customWidth="1"/>
    <col min="5403" max="5577" width="9.140625" style="325"/>
    <col min="5578" max="5578" width="5.7109375" style="325" customWidth="1"/>
    <col min="5579" max="5580" width="20.7109375" style="325" customWidth="1"/>
    <col min="5581" max="5582" width="10.7109375" style="325" customWidth="1"/>
    <col min="5583" max="5584" width="20.7109375" style="325" customWidth="1"/>
    <col min="5585" max="5586" width="10.7109375" style="325" customWidth="1"/>
    <col min="5587" max="5589" width="20.7109375" style="325" customWidth="1"/>
    <col min="5590" max="5590" width="10.7109375" style="325" customWidth="1"/>
    <col min="5591" max="5591" width="20.7109375" style="325" customWidth="1"/>
    <col min="5592" max="5592" width="10.7109375" style="325" customWidth="1"/>
    <col min="5593" max="5658" width="20.7109375" style="325" customWidth="1"/>
    <col min="5659" max="5833" width="9.140625" style="325"/>
    <col min="5834" max="5834" width="5.7109375" style="325" customWidth="1"/>
    <col min="5835" max="5836" width="20.7109375" style="325" customWidth="1"/>
    <col min="5837" max="5838" width="10.7109375" style="325" customWidth="1"/>
    <col min="5839" max="5840" width="20.7109375" style="325" customWidth="1"/>
    <col min="5841" max="5842" width="10.7109375" style="325" customWidth="1"/>
    <col min="5843" max="5845" width="20.7109375" style="325" customWidth="1"/>
    <col min="5846" max="5846" width="10.7109375" style="325" customWidth="1"/>
    <col min="5847" max="5847" width="20.7109375" style="325" customWidth="1"/>
    <col min="5848" max="5848" width="10.7109375" style="325" customWidth="1"/>
    <col min="5849" max="5914" width="20.7109375" style="325" customWidth="1"/>
    <col min="5915" max="6089" width="9.140625" style="325"/>
    <col min="6090" max="6090" width="5.7109375" style="325" customWidth="1"/>
    <col min="6091" max="6092" width="20.7109375" style="325" customWidth="1"/>
    <col min="6093" max="6094" width="10.7109375" style="325" customWidth="1"/>
    <col min="6095" max="6096" width="20.7109375" style="325" customWidth="1"/>
    <col min="6097" max="6098" width="10.7109375" style="325" customWidth="1"/>
    <col min="6099" max="6101" width="20.7109375" style="325" customWidth="1"/>
    <col min="6102" max="6102" width="10.7109375" style="325" customWidth="1"/>
    <col min="6103" max="6103" width="20.7109375" style="325" customWidth="1"/>
    <col min="6104" max="6104" width="10.7109375" style="325" customWidth="1"/>
    <col min="6105" max="6170" width="20.7109375" style="325" customWidth="1"/>
    <col min="6171" max="6345" width="9.140625" style="325"/>
    <col min="6346" max="6346" width="5.7109375" style="325" customWidth="1"/>
    <col min="6347" max="6348" width="20.7109375" style="325" customWidth="1"/>
    <col min="6349" max="6350" width="10.7109375" style="325" customWidth="1"/>
    <col min="6351" max="6352" width="20.7109375" style="325" customWidth="1"/>
    <col min="6353" max="6354" width="10.7109375" style="325" customWidth="1"/>
    <col min="6355" max="6357" width="20.7109375" style="325" customWidth="1"/>
    <col min="6358" max="6358" width="10.7109375" style="325" customWidth="1"/>
    <col min="6359" max="6359" width="20.7109375" style="325" customWidth="1"/>
    <col min="6360" max="6360" width="10.7109375" style="325" customWidth="1"/>
    <col min="6361" max="6426" width="20.7109375" style="325" customWidth="1"/>
    <col min="6427" max="6601" width="9.140625" style="325"/>
    <col min="6602" max="6602" width="5.7109375" style="325" customWidth="1"/>
    <col min="6603" max="6604" width="20.7109375" style="325" customWidth="1"/>
    <col min="6605" max="6606" width="10.7109375" style="325" customWidth="1"/>
    <col min="6607" max="6608" width="20.7109375" style="325" customWidth="1"/>
    <col min="6609" max="6610" width="10.7109375" style="325" customWidth="1"/>
    <col min="6611" max="6613" width="20.7109375" style="325" customWidth="1"/>
    <col min="6614" max="6614" width="10.7109375" style="325" customWidth="1"/>
    <col min="6615" max="6615" width="20.7109375" style="325" customWidth="1"/>
    <col min="6616" max="6616" width="10.7109375" style="325" customWidth="1"/>
    <col min="6617" max="6682" width="20.7109375" style="325" customWidth="1"/>
    <col min="6683" max="6857" width="9.140625" style="325"/>
    <col min="6858" max="6858" width="5.7109375" style="325" customWidth="1"/>
    <col min="6859" max="6860" width="20.7109375" style="325" customWidth="1"/>
    <col min="6861" max="6862" width="10.7109375" style="325" customWidth="1"/>
    <col min="6863" max="6864" width="20.7109375" style="325" customWidth="1"/>
    <col min="6865" max="6866" width="10.7109375" style="325" customWidth="1"/>
    <col min="6867" max="6869" width="20.7109375" style="325" customWidth="1"/>
    <col min="6870" max="6870" width="10.7109375" style="325" customWidth="1"/>
    <col min="6871" max="6871" width="20.7109375" style="325" customWidth="1"/>
    <col min="6872" max="6872" width="10.7109375" style="325" customWidth="1"/>
    <col min="6873" max="6938" width="20.7109375" style="325" customWidth="1"/>
    <col min="6939" max="7113" width="9.140625" style="325"/>
    <col min="7114" max="7114" width="5.7109375" style="325" customWidth="1"/>
    <col min="7115" max="7116" width="20.7109375" style="325" customWidth="1"/>
    <col min="7117" max="7118" width="10.7109375" style="325" customWidth="1"/>
    <col min="7119" max="7120" width="20.7109375" style="325" customWidth="1"/>
    <col min="7121" max="7122" width="10.7109375" style="325" customWidth="1"/>
    <col min="7123" max="7125" width="20.7109375" style="325" customWidth="1"/>
    <col min="7126" max="7126" width="10.7109375" style="325" customWidth="1"/>
    <col min="7127" max="7127" width="20.7109375" style="325" customWidth="1"/>
    <col min="7128" max="7128" width="10.7109375" style="325" customWidth="1"/>
    <col min="7129" max="7194" width="20.7109375" style="325" customWidth="1"/>
    <col min="7195" max="7369" width="9.140625" style="325"/>
    <col min="7370" max="7370" width="5.7109375" style="325" customWidth="1"/>
    <col min="7371" max="7372" width="20.7109375" style="325" customWidth="1"/>
    <col min="7373" max="7374" width="10.7109375" style="325" customWidth="1"/>
    <col min="7375" max="7376" width="20.7109375" style="325" customWidth="1"/>
    <col min="7377" max="7378" width="10.7109375" style="325" customWidth="1"/>
    <col min="7379" max="7381" width="20.7109375" style="325" customWidth="1"/>
    <col min="7382" max="7382" width="10.7109375" style="325" customWidth="1"/>
    <col min="7383" max="7383" width="20.7109375" style="325" customWidth="1"/>
    <col min="7384" max="7384" width="10.7109375" style="325" customWidth="1"/>
    <col min="7385" max="7450" width="20.7109375" style="325" customWidth="1"/>
    <col min="7451" max="7625" width="9.140625" style="325"/>
    <col min="7626" max="7626" width="5.7109375" style="325" customWidth="1"/>
    <col min="7627" max="7628" width="20.7109375" style="325" customWidth="1"/>
    <col min="7629" max="7630" width="10.7109375" style="325" customWidth="1"/>
    <col min="7631" max="7632" width="20.7109375" style="325" customWidth="1"/>
    <col min="7633" max="7634" width="10.7109375" style="325" customWidth="1"/>
    <col min="7635" max="7637" width="20.7109375" style="325" customWidth="1"/>
    <col min="7638" max="7638" width="10.7109375" style="325" customWidth="1"/>
    <col min="7639" max="7639" width="20.7109375" style="325" customWidth="1"/>
    <col min="7640" max="7640" width="10.7109375" style="325" customWidth="1"/>
    <col min="7641" max="7706" width="20.7109375" style="325" customWidth="1"/>
    <col min="7707" max="7881" width="9.140625" style="325"/>
    <col min="7882" max="7882" width="5.7109375" style="325" customWidth="1"/>
    <col min="7883" max="7884" width="20.7109375" style="325" customWidth="1"/>
    <col min="7885" max="7886" width="10.7109375" style="325" customWidth="1"/>
    <col min="7887" max="7888" width="20.7109375" style="325" customWidth="1"/>
    <col min="7889" max="7890" width="10.7109375" style="325" customWidth="1"/>
    <col min="7891" max="7893" width="20.7109375" style="325" customWidth="1"/>
    <col min="7894" max="7894" width="10.7109375" style="325" customWidth="1"/>
    <col min="7895" max="7895" width="20.7109375" style="325" customWidth="1"/>
    <col min="7896" max="7896" width="10.7109375" style="325" customWidth="1"/>
    <col min="7897" max="7962" width="20.7109375" style="325" customWidth="1"/>
    <col min="7963" max="8137" width="9.140625" style="325"/>
    <col min="8138" max="8138" width="5.7109375" style="325" customWidth="1"/>
    <col min="8139" max="8140" width="20.7109375" style="325" customWidth="1"/>
    <col min="8141" max="8142" width="10.7109375" style="325" customWidth="1"/>
    <col min="8143" max="8144" width="20.7109375" style="325" customWidth="1"/>
    <col min="8145" max="8146" width="10.7109375" style="325" customWidth="1"/>
    <col min="8147" max="8149" width="20.7109375" style="325" customWidth="1"/>
    <col min="8150" max="8150" width="10.7109375" style="325" customWidth="1"/>
    <col min="8151" max="8151" width="20.7109375" style="325" customWidth="1"/>
    <col min="8152" max="8152" width="10.7109375" style="325" customWidth="1"/>
    <col min="8153" max="8218" width="20.7109375" style="325" customWidth="1"/>
    <col min="8219" max="8393" width="9.140625" style="325"/>
    <col min="8394" max="8394" width="5.7109375" style="325" customWidth="1"/>
    <col min="8395" max="8396" width="20.7109375" style="325" customWidth="1"/>
    <col min="8397" max="8398" width="10.7109375" style="325" customWidth="1"/>
    <col min="8399" max="8400" width="20.7109375" style="325" customWidth="1"/>
    <col min="8401" max="8402" width="10.7109375" style="325" customWidth="1"/>
    <col min="8403" max="8405" width="20.7109375" style="325" customWidth="1"/>
    <col min="8406" max="8406" width="10.7109375" style="325" customWidth="1"/>
    <col min="8407" max="8407" width="20.7109375" style="325" customWidth="1"/>
    <col min="8408" max="8408" width="10.7109375" style="325" customWidth="1"/>
    <col min="8409" max="8474" width="20.7109375" style="325" customWidth="1"/>
    <col min="8475" max="8649" width="9.140625" style="325"/>
    <col min="8650" max="8650" width="5.7109375" style="325" customWidth="1"/>
    <col min="8651" max="8652" width="20.7109375" style="325" customWidth="1"/>
    <col min="8653" max="8654" width="10.7109375" style="325" customWidth="1"/>
    <col min="8655" max="8656" width="20.7109375" style="325" customWidth="1"/>
    <col min="8657" max="8658" width="10.7109375" style="325" customWidth="1"/>
    <col min="8659" max="8661" width="20.7109375" style="325" customWidth="1"/>
    <col min="8662" max="8662" width="10.7109375" style="325" customWidth="1"/>
    <col min="8663" max="8663" width="20.7109375" style="325" customWidth="1"/>
    <col min="8664" max="8664" width="10.7109375" style="325" customWidth="1"/>
    <col min="8665" max="8730" width="20.7109375" style="325" customWidth="1"/>
    <col min="8731" max="8905" width="9.140625" style="325"/>
    <col min="8906" max="8906" width="5.7109375" style="325" customWidth="1"/>
    <col min="8907" max="8908" width="20.7109375" style="325" customWidth="1"/>
    <col min="8909" max="8910" width="10.7109375" style="325" customWidth="1"/>
    <col min="8911" max="8912" width="20.7109375" style="325" customWidth="1"/>
    <col min="8913" max="8914" width="10.7109375" style="325" customWidth="1"/>
    <col min="8915" max="8917" width="20.7109375" style="325" customWidth="1"/>
    <col min="8918" max="8918" width="10.7109375" style="325" customWidth="1"/>
    <col min="8919" max="8919" width="20.7109375" style="325" customWidth="1"/>
    <col min="8920" max="8920" width="10.7109375" style="325" customWidth="1"/>
    <col min="8921" max="8986" width="20.7109375" style="325" customWidth="1"/>
    <col min="8987" max="9161" width="9.140625" style="325"/>
    <col min="9162" max="9162" width="5.7109375" style="325" customWidth="1"/>
    <col min="9163" max="9164" width="20.7109375" style="325" customWidth="1"/>
    <col min="9165" max="9166" width="10.7109375" style="325" customWidth="1"/>
    <col min="9167" max="9168" width="20.7109375" style="325" customWidth="1"/>
    <col min="9169" max="9170" width="10.7109375" style="325" customWidth="1"/>
    <col min="9171" max="9173" width="20.7109375" style="325" customWidth="1"/>
    <col min="9174" max="9174" width="10.7109375" style="325" customWidth="1"/>
    <col min="9175" max="9175" width="20.7109375" style="325" customWidth="1"/>
    <col min="9176" max="9176" width="10.7109375" style="325" customWidth="1"/>
    <col min="9177" max="9242" width="20.7109375" style="325" customWidth="1"/>
    <col min="9243" max="9417" width="9.140625" style="325"/>
    <col min="9418" max="9418" width="5.7109375" style="325" customWidth="1"/>
    <col min="9419" max="9420" width="20.7109375" style="325" customWidth="1"/>
    <col min="9421" max="9422" width="10.7109375" style="325" customWidth="1"/>
    <col min="9423" max="9424" width="20.7109375" style="325" customWidth="1"/>
    <col min="9425" max="9426" width="10.7109375" style="325" customWidth="1"/>
    <col min="9427" max="9429" width="20.7109375" style="325" customWidth="1"/>
    <col min="9430" max="9430" width="10.7109375" style="325" customWidth="1"/>
    <col min="9431" max="9431" width="20.7109375" style="325" customWidth="1"/>
    <col min="9432" max="9432" width="10.7109375" style="325" customWidth="1"/>
    <col min="9433" max="9498" width="20.7109375" style="325" customWidth="1"/>
    <col min="9499" max="9673" width="9.140625" style="325"/>
    <col min="9674" max="9674" width="5.7109375" style="325" customWidth="1"/>
    <col min="9675" max="9676" width="20.7109375" style="325" customWidth="1"/>
    <col min="9677" max="9678" width="10.7109375" style="325" customWidth="1"/>
    <col min="9679" max="9680" width="20.7109375" style="325" customWidth="1"/>
    <col min="9681" max="9682" width="10.7109375" style="325" customWidth="1"/>
    <col min="9683" max="9685" width="20.7109375" style="325" customWidth="1"/>
    <col min="9686" max="9686" width="10.7109375" style="325" customWidth="1"/>
    <col min="9687" max="9687" width="20.7109375" style="325" customWidth="1"/>
    <col min="9688" max="9688" width="10.7109375" style="325" customWidth="1"/>
    <col min="9689" max="9754" width="20.7109375" style="325" customWidth="1"/>
    <col min="9755" max="9929" width="9.140625" style="325"/>
    <col min="9930" max="9930" width="5.7109375" style="325" customWidth="1"/>
    <col min="9931" max="9932" width="20.7109375" style="325" customWidth="1"/>
    <col min="9933" max="9934" width="10.7109375" style="325" customWidth="1"/>
    <col min="9935" max="9936" width="20.7109375" style="325" customWidth="1"/>
    <col min="9937" max="9938" width="10.7109375" style="325" customWidth="1"/>
    <col min="9939" max="9941" width="20.7109375" style="325" customWidth="1"/>
    <col min="9942" max="9942" width="10.7109375" style="325" customWidth="1"/>
    <col min="9943" max="9943" width="20.7109375" style="325" customWidth="1"/>
    <col min="9944" max="9944" width="10.7109375" style="325" customWidth="1"/>
    <col min="9945" max="10010" width="20.7109375" style="325" customWidth="1"/>
    <col min="10011" max="10185" width="9.140625" style="325"/>
    <col min="10186" max="10186" width="5.7109375" style="325" customWidth="1"/>
    <col min="10187" max="10188" width="20.7109375" style="325" customWidth="1"/>
    <col min="10189" max="10190" width="10.7109375" style="325" customWidth="1"/>
    <col min="10191" max="10192" width="20.7109375" style="325" customWidth="1"/>
    <col min="10193" max="10194" width="10.7109375" style="325" customWidth="1"/>
    <col min="10195" max="10197" width="20.7109375" style="325" customWidth="1"/>
    <col min="10198" max="10198" width="10.7109375" style="325" customWidth="1"/>
    <col min="10199" max="10199" width="20.7109375" style="325" customWidth="1"/>
    <col min="10200" max="10200" width="10.7109375" style="325" customWidth="1"/>
    <col min="10201" max="10266" width="20.7109375" style="325" customWidth="1"/>
    <col min="10267" max="10441" width="9.140625" style="325"/>
    <col min="10442" max="10442" width="5.7109375" style="325" customWidth="1"/>
    <col min="10443" max="10444" width="20.7109375" style="325" customWidth="1"/>
    <col min="10445" max="10446" width="10.7109375" style="325" customWidth="1"/>
    <col min="10447" max="10448" width="20.7109375" style="325" customWidth="1"/>
    <col min="10449" max="10450" width="10.7109375" style="325" customWidth="1"/>
    <col min="10451" max="10453" width="20.7109375" style="325" customWidth="1"/>
    <col min="10454" max="10454" width="10.7109375" style="325" customWidth="1"/>
    <col min="10455" max="10455" width="20.7109375" style="325" customWidth="1"/>
    <col min="10456" max="10456" width="10.7109375" style="325" customWidth="1"/>
    <col min="10457" max="10522" width="20.7109375" style="325" customWidth="1"/>
    <col min="10523" max="10697" width="9.140625" style="325"/>
    <col min="10698" max="10698" width="5.7109375" style="325" customWidth="1"/>
    <col min="10699" max="10700" width="20.7109375" style="325" customWidth="1"/>
    <col min="10701" max="10702" width="10.7109375" style="325" customWidth="1"/>
    <col min="10703" max="10704" width="20.7109375" style="325" customWidth="1"/>
    <col min="10705" max="10706" width="10.7109375" style="325" customWidth="1"/>
    <col min="10707" max="10709" width="20.7109375" style="325" customWidth="1"/>
    <col min="10710" max="10710" width="10.7109375" style="325" customWidth="1"/>
    <col min="10711" max="10711" width="20.7109375" style="325" customWidth="1"/>
    <col min="10712" max="10712" width="10.7109375" style="325" customWidth="1"/>
    <col min="10713" max="10778" width="20.7109375" style="325" customWidth="1"/>
    <col min="10779" max="10953" width="9.140625" style="325"/>
    <col min="10954" max="10954" width="5.7109375" style="325" customWidth="1"/>
    <col min="10955" max="10956" width="20.7109375" style="325" customWidth="1"/>
    <col min="10957" max="10958" width="10.7109375" style="325" customWidth="1"/>
    <col min="10959" max="10960" width="20.7109375" style="325" customWidth="1"/>
    <col min="10961" max="10962" width="10.7109375" style="325" customWidth="1"/>
    <col min="10963" max="10965" width="20.7109375" style="325" customWidth="1"/>
    <col min="10966" max="10966" width="10.7109375" style="325" customWidth="1"/>
    <col min="10967" max="10967" width="20.7109375" style="325" customWidth="1"/>
    <col min="10968" max="10968" width="10.7109375" style="325" customWidth="1"/>
    <col min="10969" max="11034" width="20.7109375" style="325" customWidth="1"/>
    <col min="11035" max="11209" width="9.140625" style="325"/>
    <col min="11210" max="11210" width="5.7109375" style="325" customWidth="1"/>
    <col min="11211" max="11212" width="20.7109375" style="325" customWidth="1"/>
    <col min="11213" max="11214" width="10.7109375" style="325" customWidth="1"/>
    <col min="11215" max="11216" width="20.7109375" style="325" customWidth="1"/>
    <col min="11217" max="11218" width="10.7109375" style="325" customWidth="1"/>
    <col min="11219" max="11221" width="20.7109375" style="325" customWidth="1"/>
    <col min="11222" max="11222" width="10.7109375" style="325" customWidth="1"/>
    <col min="11223" max="11223" width="20.7109375" style="325" customWidth="1"/>
    <col min="11224" max="11224" width="10.7109375" style="325" customWidth="1"/>
    <col min="11225" max="11290" width="20.7109375" style="325" customWidth="1"/>
    <col min="11291" max="11465" width="9.140625" style="325"/>
    <col min="11466" max="11466" width="5.7109375" style="325" customWidth="1"/>
    <col min="11467" max="11468" width="20.7109375" style="325" customWidth="1"/>
    <col min="11469" max="11470" width="10.7109375" style="325" customWidth="1"/>
    <col min="11471" max="11472" width="20.7109375" style="325" customWidth="1"/>
    <col min="11473" max="11474" width="10.7109375" style="325" customWidth="1"/>
    <col min="11475" max="11477" width="20.7109375" style="325" customWidth="1"/>
    <col min="11478" max="11478" width="10.7109375" style="325" customWidth="1"/>
    <col min="11479" max="11479" width="20.7109375" style="325" customWidth="1"/>
    <col min="11480" max="11480" width="10.7109375" style="325" customWidth="1"/>
    <col min="11481" max="11546" width="20.7109375" style="325" customWidth="1"/>
    <col min="11547" max="11721" width="9.140625" style="325"/>
    <col min="11722" max="11722" width="5.7109375" style="325" customWidth="1"/>
    <col min="11723" max="11724" width="20.7109375" style="325" customWidth="1"/>
    <col min="11725" max="11726" width="10.7109375" style="325" customWidth="1"/>
    <col min="11727" max="11728" width="20.7109375" style="325" customWidth="1"/>
    <col min="11729" max="11730" width="10.7109375" style="325" customWidth="1"/>
    <col min="11731" max="11733" width="20.7109375" style="325" customWidth="1"/>
    <col min="11734" max="11734" width="10.7109375" style="325" customWidth="1"/>
    <col min="11735" max="11735" width="20.7109375" style="325" customWidth="1"/>
    <col min="11736" max="11736" width="10.7109375" style="325" customWidth="1"/>
    <col min="11737" max="11802" width="20.7109375" style="325" customWidth="1"/>
    <col min="11803" max="11977" width="9.140625" style="325"/>
    <col min="11978" max="11978" width="5.7109375" style="325" customWidth="1"/>
    <col min="11979" max="11980" width="20.7109375" style="325" customWidth="1"/>
    <col min="11981" max="11982" width="10.7109375" style="325" customWidth="1"/>
    <col min="11983" max="11984" width="20.7109375" style="325" customWidth="1"/>
    <col min="11985" max="11986" width="10.7109375" style="325" customWidth="1"/>
    <col min="11987" max="11989" width="20.7109375" style="325" customWidth="1"/>
    <col min="11990" max="11990" width="10.7109375" style="325" customWidth="1"/>
    <col min="11991" max="11991" width="20.7109375" style="325" customWidth="1"/>
    <col min="11992" max="11992" width="10.7109375" style="325" customWidth="1"/>
    <col min="11993" max="12058" width="20.7109375" style="325" customWidth="1"/>
    <col min="12059" max="12233" width="9.140625" style="325"/>
    <col min="12234" max="12234" width="5.7109375" style="325" customWidth="1"/>
    <col min="12235" max="12236" width="20.7109375" style="325" customWidth="1"/>
    <col min="12237" max="12238" width="10.7109375" style="325" customWidth="1"/>
    <col min="12239" max="12240" width="20.7109375" style="325" customWidth="1"/>
    <col min="12241" max="12242" width="10.7109375" style="325" customWidth="1"/>
    <col min="12243" max="12245" width="20.7109375" style="325" customWidth="1"/>
    <col min="12246" max="12246" width="10.7109375" style="325" customWidth="1"/>
    <col min="12247" max="12247" width="20.7109375" style="325" customWidth="1"/>
    <col min="12248" max="12248" width="10.7109375" style="325" customWidth="1"/>
    <col min="12249" max="12314" width="20.7109375" style="325" customWidth="1"/>
    <col min="12315" max="12489" width="9.140625" style="325"/>
    <col min="12490" max="12490" width="5.7109375" style="325" customWidth="1"/>
    <col min="12491" max="12492" width="20.7109375" style="325" customWidth="1"/>
    <col min="12493" max="12494" width="10.7109375" style="325" customWidth="1"/>
    <col min="12495" max="12496" width="20.7109375" style="325" customWidth="1"/>
    <col min="12497" max="12498" width="10.7109375" style="325" customWidth="1"/>
    <col min="12499" max="12501" width="20.7109375" style="325" customWidth="1"/>
    <col min="12502" max="12502" width="10.7109375" style="325" customWidth="1"/>
    <col min="12503" max="12503" width="20.7109375" style="325" customWidth="1"/>
    <col min="12504" max="12504" width="10.7109375" style="325" customWidth="1"/>
    <col min="12505" max="12570" width="20.7109375" style="325" customWidth="1"/>
    <col min="12571" max="12745" width="9.140625" style="325"/>
    <col min="12746" max="12746" width="5.7109375" style="325" customWidth="1"/>
    <col min="12747" max="12748" width="20.7109375" style="325" customWidth="1"/>
    <col min="12749" max="12750" width="10.7109375" style="325" customWidth="1"/>
    <col min="12751" max="12752" width="20.7109375" style="325" customWidth="1"/>
    <col min="12753" max="12754" width="10.7109375" style="325" customWidth="1"/>
    <col min="12755" max="12757" width="20.7109375" style="325" customWidth="1"/>
    <col min="12758" max="12758" width="10.7109375" style="325" customWidth="1"/>
    <col min="12759" max="12759" width="20.7109375" style="325" customWidth="1"/>
    <col min="12760" max="12760" width="10.7109375" style="325" customWidth="1"/>
    <col min="12761" max="12826" width="20.7109375" style="325" customWidth="1"/>
    <col min="12827" max="13001" width="9.140625" style="325"/>
    <col min="13002" max="13002" width="5.7109375" style="325" customWidth="1"/>
    <col min="13003" max="13004" width="20.7109375" style="325" customWidth="1"/>
    <col min="13005" max="13006" width="10.7109375" style="325" customWidth="1"/>
    <col min="13007" max="13008" width="20.7109375" style="325" customWidth="1"/>
    <col min="13009" max="13010" width="10.7109375" style="325" customWidth="1"/>
    <col min="13011" max="13013" width="20.7109375" style="325" customWidth="1"/>
    <col min="13014" max="13014" width="10.7109375" style="325" customWidth="1"/>
    <col min="13015" max="13015" width="20.7109375" style="325" customWidth="1"/>
    <col min="13016" max="13016" width="10.7109375" style="325" customWidth="1"/>
    <col min="13017" max="13082" width="20.7109375" style="325" customWidth="1"/>
    <col min="13083" max="13257" width="9.140625" style="325"/>
    <col min="13258" max="13258" width="5.7109375" style="325" customWidth="1"/>
    <col min="13259" max="13260" width="20.7109375" style="325" customWidth="1"/>
    <col min="13261" max="13262" width="10.7109375" style="325" customWidth="1"/>
    <col min="13263" max="13264" width="20.7109375" style="325" customWidth="1"/>
    <col min="13265" max="13266" width="10.7109375" style="325" customWidth="1"/>
    <col min="13267" max="13269" width="20.7109375" style="325" customWidth="1"/>
    <col min="13270" max="13270" width="10.7109375" style="325" customWidth="1"/>
    <col min="13271" max="13271" width="20.7109375" style="325" customWidth="1"/>
    <col min="13272" max="13272" width="10.7109375" style="325" customWidth="1"/>
    <col min="13273" max="13338" width="20.7109375" style="325" customWidth="1"/>
    <col min="13339" max="13513" width="9.140625" style="325"/>
    <col min="13514" max="13514" width="5.7109375" style="325" customWidth="1"/>
    <col min="13515" max="13516" width="20.7109375" style="325" customWidth="1"/>
    <col min="13517" max="13518" width="10.7109375" style="325" customWidth="1"/>
    <col min="13519" max="13520" width="20.7109375" style="325" customWidth="1"/>
    <col min="13521" max="13522" width="10.7109375" style="325" customWidth="1"/>
    <col min="13523" max="13525" width="20.7109375" style="325" customWidth="1"/>
    <col min="13526" max="13526" width="10.7109375" style="325" customWidth="1"/>
    <col min="13527" max="13527" width="20.7109375" style="325" customWidth="1"/>
    <col min="13528" max="13528" width="10.7109375" style="325" customWidth="1"/>
    <col min="13529" max="13594" width="20.7109375" style="325" customWidth="1"/>
    <col min="13595" max="13769" width="9.140625" style="325"/>
    <col min="13770" max="13770" width="5.7109375" style="325" customWidth="1"/>
    <col min="13771" max="13772" width="20.7109375" style="325" customWidth="1"/>
    <col min="13773" max="13774" width="10.7109375" style="325" customWidth="1"/>
    <col min="13775" max="13776" width="20.7109375" style="325" customWidth="1"/>
    <col min="13777" max="13778" width="10.7109375" style="325" customWidth="1"/>
    <col min="13779" max="13781" width="20.7109375" style="325" customWidth="1"/>
    <col min="13782" max="13782" width="10.7109375" style="325" customWidth="1"/>
    <col min="13783" max="13783" width="20.7109375" style="325" customWidth="1"/>
    <col min="13784" max="13784" width="10.7109375" style="325" customWidth="1"/>
    <col min="13785" max="13850" width="20.7109375" style="325" customWidth="1"/>
    <col min="13851" max="14025" width="9.140625" style="325"/>
    <col min="14026" max="14026" width="5.7109375" style="325" customWidth="1"/>
    <col min="14027" max="14028" width="20.7109375" style="325" customWidth="1"/>
    <col min="14029" max="14030" width="10.7109375" style="325" customWidth="1"/>
    <col min="14031" max="14032" width="20.7109375" style="325" customWidth="1"/>
    <col min="14033" max="14034" width="10.7109375" style="325" customWidth="1"/>
    <col min="14035" max="14037" width="20.7109375" style="325" customWidth="1"/>
    <col min="14038" max="14038" width="10.7109375" style="325" customWidth="1"/>
    <col min="14039" max="14039" width="20.7109375" style="325" customWidth="1"/>
    <col min="14040" max="14040" width="10.7109375" style="325" customWidth="1"/>
    <col min="14041" max="14106" width="20.7109375" style="325" customWidth="1"/>
    <col min="14107" max="14281" width="9.140625" style="325"/>
    <col min="14282" max="14282" width="5.7109375" style="325" customWidth="1"/>
    <col min="14283" max="14284" width="20.7109375" style="325" customWidth="1"/>
    <col min="14285" max="14286" width="10.7109375" style="325" customWidth="1"/>
    <col min="14287" max="14288" width="20.7109375" style="325" customWidth="1"/>
    <col min="14289" max="14290" width="10.7109375" style="325" customWidth="1"/>
    <col min="14291" max="14293" width="20.7109375" style="325" customWidth="1"/>
    <col min="14294" max="14294" width="10.7109375" style="325" customWidth="1"/>
    <col min="14295" max="14295" width="20.7109375" style="325" customWidth="1"/>
    <col min="14296" max="14296" width="10.7109375" style="325" customWidth="1"/>
    <col min="14297" max="14362" width="20.7109375" style="325" customWidth="1"/>
    <col min="14363" max="14537" width="9.140625" style="325"/>
    <col min="14538" max="14538" width="5.7109375" style="325" customWidth="1"/>
    <col min="14539" max="14540" width="20.7109375" style="325" customWidth="1"/>
    <col min="14541" max="14542" width="10.7109375" style="325" customWidth="1"/>
    <col min="14543" max="14544" width="20.7109375" style="325" customWidth="1"/>
    <col min="14545" max="14546" width="10.7109375" style="325" customWidth="1"/>
    <col min="14547" max="14549" width="20.7109375" style="325" customWidth="1"/>
    <col min="14550" max="14550" width="10.7109375" style="325" customWidth="1"/>
    <col min="14551" max="14551" width="20.7109375" style="325" customWidth="1"/>
    <col min="14552" max="14552" width="10.7109375" style="325" customWidth="1"/>
    <col min="14553" max="14618" width="20.7109375" style="325" customWidth="1"/>
    <col min="14619" max="14793" width="9.140625" style="325"/>
    <col min="14794" max="14794" width="5.7109375" style="325" customWidth="1"/>
    <col min="14795" max="14796" width="20.7109375" style="325" customWidth="1"/>
    <col min="14797" max="14798" width="10.7109375" style="325" customWidth="1"/>
    <col min="14799" max="14800" width="20.7109375" style="325" customWidth="1"/>
    <col min="14801" max="14802" width="10.7109375" style="325" customWidth="1"/>
    <col min="14803" max="14805" width="20.7109375" style="325" customWidth="1"/>
    <col min="14806" max="14806" width="10.7109375" style="325" customWidth="1"/>
    <col min="14807" max="14807" width="20.7109375" style="325" customWidth="1"/>
    <col min="14808" max="14808" width="10.7109375" style="325" customWidth="1"/>
    <col min="14809" max="14874" width="20.7109375" style="325" customWidth="1"/>
    <col min="14875" max="15049" width="9.140625" style="325"/>
    <col min="15050" max="15050" width="5.7109375" style="325" customWidth="1"/>
    <col min="15051" max="15052" width="20.7109375" style="325" customWidth="1"/>
    <col min="15053" max="15054" width="10.7109375" style="325" customWidth="1"/>
    <col min="15055" max="15056" width="20.7109375" style="325" customWidth="1"/>
    <col min="15057" max="15058" width="10.7109375" style="325" customWidth="1"/>
    <col min="15059" max="15061" width="20.7109375" style="325" customWidth="1"/>
    <col min="15062" max="15062" width="10.7109375" style="325" customWidth="1"/>
    <col min="15063" max="15063" width="20.7109375" style="325" customWidth="1"/>
    <col min="15064" max="15064" width="10.7109375" style="325" customWidth="1"/>
    <col min="15065" max="15130" width="20.7109375" style="325" customWidth="1"/>
    <col min="15131" max="15305" width="9.140625" style="325"/>
    <col min="15306" max="15306" width="5.7109375" style="325" customWidth="1"/>
    <col min="15307" max="15308" width="20.7109375" style="325" customWidth="1"/>
    <col min="15309" max="15310" width="10.7109375" style="325" customWidth="1"/>
    <col min="15311" max="15312" width="20.7109375" style="325" customWidth="1"/>
    <col min="15313" max="15314" width="10.7109375" style="325" customWidth="1"/>
    <col min="15315" max="15317" width="20.7109375" style="325" customWidth="1"/>
    <col min="15318" max="15318" width="10.7109375" style="325" customWidth="1"/>
    <col min="15319" max="15319" width="20.7109375" style="325" customWidth="1"/>
    <col min="15320" max="15320" width="10.7109375" style="325" customWidth="1"/>
    <col min="15321" max="15386" width="20.7109375" style="325" customWidth="1"/>
    <col min="15387" max="15561" width="9.140625" style="325"/>
    <col min="15562" max="15562" width="5.7109375" style="325" customWidth="1"/>
    <col min="15563" max="15564" width="20.7109375" style="325" customWidth="1"/>
    <col min="15565" max="15566" width="10.7109375" style="325" customWidth="1"/>
    <col min="15567" max="15568" width="20.7109375" style="325" customWidth="1"/>
    <col min="15569" max="15570" width="10.7109375" style="325" customWidth="1"/>
    <col min="15571" max="15573" width="20.7109375" style="325" customWidth="1"/>
    <col min="15574" max="15574" width="10.7109375" style="325" customWidth="1"/>
    <col min="15575" max="15575" width="20.7109375" style="325" customWidth="1"/>
    <col min="15576" max="15576" width="10.7109375" style="325" customWidth="1"/>
    <col min="15577" max="15642" width="20.7109375" style="325" customWidth="1"/>
    <col min="15643" max="15817" width="9.140625" style="325"/>
    <col min="15818" max="15818" width="5.7109375" style="325" customWidth="1"/>
    <col min="15819" max="15820" width="20.7109375" style="325" customWidth="1"/>
    <col min="15821" max="15822" width="10.7109375" style="325" customWidth="1"/>
    <col min="15823" max="15824" width="20.7109375" style="325" customWidth="1"/>
    <col min="15825" max="15826" width="10.7109375" style="325" customWidth="1"/>
    <col min="15827" max="15829" width="20.7109375" style="325" customWidth="1"/>
    <col min="15830" max="15830" width="10.7109375" style="325" customWidth="1"/>
    <col min="15831" max="15831" width="20.7109375" style="325" customWidth="1"/>
    <col min="15832" max="15832" width="10.7109375" style="325" customWidth="1"/>
    <col min="15833" max="15898" width="20.7109375" style="325" customWidth="1"/>
    <col min="15899" max="16073" width="9.140625" style="325"/>
    <col min="16074" max="16074" width="5.7109375" style="325" customWidth="1"/>
    <col min="16075" max="16076" width="20.7109375" style="325" customWidth="1"/>
    <col min="16077" max="16078" width="10.7109375" style="325" customWidth="1"/>
    <col min="16079" max="16080" width="20.7109375" style="325" customWidth="1"/>
    <col min="16081" max="16082" width="10.7109375" style="325" customWidth="1"/>
    <col min="16083" max="16085" width="20.7109375" style="325" customWidth="1"/>
    <col min="16086" max="16086" width="10.7109375" style="325" customWidth="1"/>
    <col min="16087" max="16087" width="20.7109375" style="325" customWidth="1"/>
    <col min="16088" max="16088" width="10.7109375" style="325" customWidth="1"/>
    <col min="16089" max="16154" width="20.7109375" style="325" customWidth="1"/>
    <col min="16155" max="16384" width="9.140625" style="325"/>
  </cols>
  <sheetData>
    <row r="1" spans="1:26" ht="20.100000000000001" customHeight="1" x14ac:dyDescent="0.2">
      <c r="A1" s="342" t="s">
        <v>766</v>
      </c>
      <c r="B1" s="342" t="s">
        <v>770</v>
      </c>
      <c r="C1" s="342" t="s">
        <v>717</v>
      </c>
      <c r="D1" s="342" t="s">
        <v>767</v>
      </c>
      <c r="E1" s="342" t="s">
        <v>768</v>
      </c>
      <c r="F1" s="342" t="s">
        <v>769</v>
      </c>
      <c r="G1" s="342" t="s">
        <v>2420</v>
      </c>
      <c r="H1" s="342" t="s">
        <v>2421</v>
      </c>
      <c r="I1" s="342" t="s">
        <v>2422</v>
      </c>
      <c r="J1" s="342" t="s">
        <v>773</v>
      </c>
      <c r="K1" s="342" t="s">
        <v>1</v>
      </c>
      <c r="L1" s="342" t="s">
        <v>2423</v>
      </c>
      <c r="M1" s="342" t="s">
        <v>1989</v>
      </c>
      <c r="N1" s="342" t="s">
        <v>772</v>
      </c>
      <c r="O1" s="342" t="s">
        <v>771</v>
      </c>
      <c r="P1" s="342" t="s">
        <v>1335</v>
      </c>
      <c r="Q1" s="342" t="s">
        <v>1336</v>
      </c>
      <c r="R1" s="342" t="s">
        <v>2424</v>
      </c>
      <c r="S1" s="342" t="s">
        <v>2425</v>
      </c>
      <c r="T1" s="342" t="s">
        <v>2426</v>
      </c>
      <c r="U1" s="342" t="s">
        <v>2427</v>
      </c>
      <c r="V1" s="342" t="s">
        <v>2428</v>
      </c>
      <c r="W1" s="342" t="s">
        <v>2429</v>
      </c>
      <c r="X1" s="342" t="s">
        <v>2430</v>
      </c>
      <c r="Y1" s="342" t="s">
        <v>2431</v>
      </c>
      <c r="Z1" s="342" t="s">
        <v>2432</v>
      </c>
    </row>
    <row r="2" spans="1:26" ht="20.100000000000001" customHeight="1" x14ac:dyDescent="0.2">
      <c r="A2" s="343">
        <v>1</v>
      </c>
      <c r="B2" s="343" t="s">
        <v>208</v>
      </c>
      <c r="C2" s="343" t="s">
        <v>2433</v>
      </c>
      <c r="D2" s="343" t="s">
        <v>2434</v>
      </c>
      <c r="E2" s="343"/>
      <c r="F2" s="344" t="s">
        <v>230</v>
      </c>
      <c r="G2" s="343" t="s">
        <v>1782</v>
      </c>
      <c r="H2" s="343" t="s">
        <v>23</v>
      </c>
      <c r="I2" s="343" t="s">
        <v>765</v>
      </c>
      <c r="J2" s="343" t="s">
        <v>231</v>
      </c>
      <c r="K2" s="343" t="s">
        <v>2435</v>
      </c>
      <c r="L2" s="343" t="s">
        <v>2436</v>
      </c>
      <c r="M2" s="343" t="s">
        <v>2436</v>
      </c>
      <c r="N2" s="343" t="s">
        <v>2436</v>
      </c>
      <c r="O2" s="343"/>
      <c r="P2" s="343"/>
      <c r="Q2" s="343"/>
      <c r="R2" s="343"/>
      <c r="S2" s="343" t="s">
        <v>2438</v>
      </c>
      <c r="T2" s="343" t="s">
        <v>789</v>
      </c>
      <c r="U2" s="343" t="s">
        <v>1346</v>
      </c>
      <c r="V2" s="343" t="s">
        <v>2439</v>
      </c>
      <c r="W2" s="343" t="s">
        <v>2440</v>
      </c>
      <c r="X2" s="343" t="s">
        <v>789</v>
      </c>
      <c r="Y2" s="343" t="s">
        <v>1337</v>
      </c>
      <c r="Z2" s="343" t="s">
        <v>2441</v>
      </c>
    </row>
    <row r="3" spans="1:26" ht="20.100000000000001" customHeight="1" x14ac:dyDescent="0.2">
      <c r="A3" s="343">
        <v>2</v>
      </c>
      <c r="B3" s="343" t="s">
        <v>208</v>
      </c>
      <c r="C3" s="343" t="s">
        <v>2442</v>
      </c>
      <c r="D3" s="343" t="s">
        <v>2443</v>
      </c>
      <c r="E3" s="343"/>
      <c r="F3" s="344" t="s">
        <v>229</v>
      </c>
      <c r="G3" s="343" t="s">
        <v>1782</v>
      </c>
      <c r="H3" s="343" t="s">
        <v>23</v>
      </c>
      <c r="I3" s="343" t="s">
        <v>765</v>
      </c>
      <c r="J3" s="343" t="s">
        <v>236</v>
      </c>
      <c r="K3" s="343" t="s">
        <v>2444</v>
      </c>
      <c r="L3" s="343" t="s">
        <v>2436</v>
      </c>
      <c r="M3" s="343" t="s">
        <v>2436</v>
      </c>
      <c r="N3" s="343" t="s">
        <v>2436</v>
      </c>
      <c r="O3" s="343"/>
      <c r="P3" s="343"/>
      <c r="Q3" s="343"/>
      <c r="R3" s="343"/>
      <c r="S3" s="343" t="s">
        <v>2445</v>
      </c>
      <c r="T3" s="343" t="s">
        <v>789</v>
      </c>
      <c r="U3" s="343" t="s">
        <v>1356</v>
      </c>
      <c r="V3" s="343" t="s">
        <v>2446</v>
      </c>
      <c r="W3" s="343" t="s">
        <v>2447</v>
      </c>
      <c r="X3" s="343" t="s">
        <v>789</v>
      </c>
      <c r="Y3" s="343" t="s">
        <v>1337</v>
      </c>
      <c r="Z3" s="343" t="s">
        <v>2448</v>
      </c>
    </row>
    <row r="4" spans="1:26" ht="20.100000000000001" customHeight="1" x14ac:dyDescent="0.2">
      <c r="A4" s="343">
        <v>3</v>
      </c>
      <c r="B4" s="343" t="s">
        <v>208</v>
      </c>
      <c r="C4" s="343" t="s">
        <v>2449</v>
      </c>
      <c r="D4" s="343" t="s">
        <v>2450</v>
      </c>
      <c r="E4" s="343" t="s">
        <v>774</v>
      </c>
      <c r="F4" s="344" t="s">
        <v>229</v>
      </c>
      <c r="G4" s="343" t="s">
        <v>1782</v>
      </c>
      <c r="H4" s="343" t="s">
        <v>23</v>
      </c>
      <c r="I4" s="343" t="s">
        <v>765</v>
      </c>
      <c r="J4" s="343" t="s">
        <v>231</v>
      </c>
      <c r="K4" s="343" t="s">
        <v>2451</v>
      </c>
      <c r="L4" s="343" t="s">
        <v>2436</v>
      </c>
      <c r="M4" s="343" t="s">
        <v>2436</v>
      </c>
      <c r="N4" s="343" t="s">
        <v>2436</v>
      </c>
      <c r="O4" s="343"/>
      <c r="P4" s="343"/>
      <c r="Q4" s="343"/>
      <c r="R4" s="343"/>
      <c r="S4" s="343" t="s">
        <v>2452</v>
      </c>
      <c r="T4" s="343" t="s">
        <v>789</v>
      </c>
      <c r="U4" s="343" t="s">
        <v>1340</v>
      </c>
      <c r="V4" s="343"/>
      <c r="W4" s="343" t="s">
        <v>2453</v>
      </c>
      <c r="X4" s="343" t="s">
        <v>789</v>
      </c>
      <c r="Y4" s="343" t="s">
        <v>1347</v>
      </c>
      <c r="Z4" s="343" t="s">
        <v>2454</v>
      </c>
    </row>
    <row r="5" spans="1:26" ht="20.100000000000001" customHeight="1" x14ac:dyDescent="0.2">
      <c r="A5" s="343">
        <v>4</v>
      </c>
      <c r="B5" s="343" t="s">
        <v>208</v>
      </c>
      <c r="C5" s="343" t="s">
        <v>2455</v>
      </c>
      <c r="D5" s="343" t="s">
        <v>2456</v>
      </c>
      <c r="E5" s="343" t="s">
        <v>774</v>
      </c>
      <c r="F5" s="344" t="s">
        <v>229</v>
      </c>
      <c r="G5" s="343" t="s">
        <v>1782</v>
      </c>
      <c r="H5" s="343" t="s">
        <v>23</v>
      </c>
      <c r="I5" s="343" t="s">
        <v>765</v>
      </c>
      <c r="J5" s="343" t="s">
        <v>2457</v>
      </c>
      <c r="K5" s="343" t="s">
        <v>2458</v>
      </c>
      <c r="L5" s="343" t="s">
        <v>2459</v>
      </c>
      <c r="M5" s="343" t="s">
        <v>2459</v>
      </c>
      <c r="N5" s="343" t="s">
        <v>2459</v>
      </c>
      <c r="O5" s="343" t="s">
        <v>684</v>
      </c>
      <c r="P5" s="343"/>
      <c r="Q5" s="343"/>
      <c r="R5" s="343"/>
      <c r="S5" s="343" t="s">
        <v>2460</v>
      </c>
      <c r="T5" s="343" t="s">
        <v>1389</v>
      </c>
      <c r="U5" s="343" t="s">
        <v>1347</v>
      </c>
      <c r="V5" s="343" t="s">
        <v>2461</v>
      </c>
      <c r="W5" s="343" t="s">
        <v>2462</v>
      </c>
      <c r="X5" s="343" t="s">
        <v>1823</v>
      </c>
      <c r="Y5" s="343" t="s">
        <v>1348</v>
      </c>
      <c r="Z5" s="343" t="s">
        <v>2463</v>
      </c>
    </row>
    <row r="6" spans="1:26" ht="20.100000000000001" customHeight="1" x14ac:dyDescent="0.2">
      <c r="A6" s="343">
        <v>5</v>
      </c>
      <c r="B6" s="343" t="s">
        <v>208</v>
      </c>
      <c r="C6" s="343" t="s">
        <v>2464</v>
      </c>
      <c r="D6" s="343" t="s">
        <v>2465</v>
      </c>
      <c r="E6" s="343" t="s">
        <v>774</v>
      </c>
      <c r="F6" s="344" t="s">
        <v>229</v>
      </c>
      <c r="G6" s="343" t="s">
        <v>1782</v>
      </c>
      <c r="H6" s="343" t="s">
        <v>23</v>
      </c>
      <c r="I6" s="343" t="s">
        <v>765</v>
      </c>
      <c r="J6" s="343" t="s">
        <v>231</v>
      </c>
      <c r="K6" s="343" t="s">
        <v>2466</v>
      </c>
      <c r="L6" s="343" t="s">
        <v>2467</v>
      </c>
      <c r="M6" s="343" t="s">
        <v>2467</v>
      </c>
      <c r="N6" s="343" t="s">
        <v>2467</v>
      </c>
      <c r="O6" s="343" t="s">
        <v>647</v>
      </c>
      <c r="P6" s="343"/>
      <c r="Q6" s="343"/>
      <c r="R6" s="343"/>
      <c r="S6" s="343" t="s">
        <v>2468</v>
      </c>
      <c r="T6" s="343" t="s">
        <v>1832</v>
      </c>
      <c r="U6" s="343" t="s">
        <v>1356</v>
      </c>
      <c r="V6" s="343"/>
      <c r="W6" s="343" t="s">
        <v>2469</v>
      </c>
      <c r="X6" s="343" t="s">
        <v>1832</v>
      </c>
      <c r="Y6" s="343" t="s">
        <v>1343</v>
      </c>
      <c r="Z6" s="343" t="s">
        <v>2470</v>
      </c>
    </row>
    <row r="7" spans="1:26" ht="20.100000000000001" customHeight="1" x14ac:dyDescent="0.2">
      <c r="A7" s="343">
        <v>6</v>
      </c>
      <c r="B7" s="343" t="s">
        <v>208</v>
      </c>
      <c r="C7" s="343" t="s">
        <v>468</v>
      </c>
      <c r="D7" s="343" t="s">
        <v>2471</v>
      </c>
      <c r="E7" s="343" t="s">
        <v>774</v>
      </c>
      <c r="F7" s="344" t="s">
        <v>229</v>
      </c>
      <c r="G7" s="343" t="s">
        <v>1782</v>
      </c>
      <c r="H7" s="343" t="s">
        <v>23</v>
      </c>
      <c r="I7" s="343" t="s">
        <v>765</v>
      </c>
      <c r="J7" s="343" t="s">
        <v>231</v>
      </c>
      <c r="K7" s="343" t="s">
        <v>2472</v>
      </c>
      <c r="L7" s="343" t="s">
        <v>2473</v>
      </c>
      <c r="M7" s="343" t="s">
        <v>2473</v>
      </c>
      <c r="N7" s="343" t="s">
        <v>2473</v>
      </c>
      <c r="O7" s="343"/>
      <c r="P7" s="343"/>
      <c r="Q7" s="343"/>
      <c r="R7" s="343"/>
      <c r="S7" s="343" t="s">
        <v>277</v>
      </c>
      <c r="T7" s="343" t="s">
        <v>789</v>
      </c>
      <c r="U7" s="343" t="s">
        <v>1340</v>
      </c>
      <c r="V7" s="343" t="s">
        <v>2474</v>
      </c>
      <c r="W7" s="343" t="s">
        <v>74</v>
      </c>
      <c r="X7" s="343" t="s">
        <v>789</v>
      </c>
      <c r="Y7" s="343" t="s">
        <v>1348</v>
      </c>
      <c r="Z7" s="343" t="s">
        <v>2475</v>
      </c>
    </row>
    <row r="8" spans="1:26" ht="20.100000000000001" customHeight="1" x14ac:dyDescent="0.2">
      <c r="A8" s="343">
        <v>7</v>
      </c>
      <c r="B8" s="343" t="s">
        <v>208</v>
      </c>
      <c r="C8" s="343" t="s">
        <v>2476</v>
      </c>
      <c r="D8" s="343" t="s">
        <v>2477</v>
      </c>
      <c r="E8" s="343"/>
      <c r="F8" s="344" t="s">
        <v>229</v>
      </c>
      <c r="G8" s="343" t="s">
        <v>1782</v>
      </c>
      <c r="H8" s="343" t="s">
        <v>23</v>
      </c>
      <c r="I8" s="343" t="s">
        <v>765</v>
      </c>
      <c r="J8" s="343" t="s">
        <v>231</v>
      </c>
      <c r="K8" s="343" t="s">
        <v>2478</v>
      </c>
      <c r="L8" s="343" t="s">
        <v>2459</v>
      </c>
      <c r="M8" s="343" t="s">
        <v>2459</v>
      </c>
      <c r="N8" s="343" t="s">
        <v>2459</v>
      </c>
      <c r="O8" s="343" t="s">
        <v>647</v>
      </c>
      <c r="P8" s="343"/>
      <c r="Q8" s="343"/>
      <c r="R8" s="343" t="s">
        <v>2437</v>
      </c>
      <c r="S8" s="343"/>
      <c r="T8" s="343"/>
      <c r="U8" s="343"/>
      <c r="V8" s="343"/>
      <c r="W8" s="343" t="s">
        <v>2479</v>
      </c>
      <c r="X8" s="343" t="s">
        <v>1370</v>
      </c>
      <c r="Y8" s="343" t="s">
        <v>1347</v>
      </c>
      <c r="Z8" s="343" t="s">
        <v>2480</v>
      </c>
    </row>
    <row r="9" spans="1:26" ht="20.100000000000001" customHeight="1" x14ac:dyDescent="0.2">
      <c r="A9" s="343">
        <v>8</v>
      </c>
      <c r="B9" s="343" t="s">
        <v>208</v>
      </c>
      <c r="C9" s="343" t="s">
        <v>2481</v>
      </c>
      <c r="D9" s="343" t="s">
        <v>2482</v>
      </c>
      <c r="E9" s="343"/>
      <c r="F9" s="344" t="s">
        <v>229</v>
      </c>
      <c r="G9" s="343" t="s">
        <v>1782</v>
      </c>
      <c r="H9" s="343" t="s">
        <v>23</v>
      </c>
      <c r="I9" s="343" t="s">
        <v>765</v>
      </c>
      <c r="J9" s="343" t="s">
        <v>231</v>
      </c>
      <c r="K9" s="343" t="s">
        <v>2483</v>
      </c>
      <c r="L9" s="343" t="s">
        <v>2473</v>
      </c>
      <c r="M9" s="343" t="s">
        <v>2473</v>
      </c>
      <c r="N9" s="343" t="s">
        <v>2473</v>
      </c>
      <c r="O9" s="343"/>
      <c r="P9" s="343"/>
      <c r="Q9" s="343"/>
      <c r="R9" s="343"/>
      <c r="S9" s="343" t="s">
        <v>2484</v>
      </c>
      <c r="T9" s="343" t="s">
        <v>1389</v>
      </c>
      <c r="U9" s="343" t="s">
        <v>1381</v>
      </c>
      <c r="V9" s="343"/>
      <c r="W9" s="343" t="s">
        <v>2485</v>
      </c>
      <c r="X9" s="343" t="s">
        <v>1389</v>
      </c>
      <c r="Y9" s="343" t="s">
        <v>1350</v>
      </c>
      <c r="Z9" s="343" t="s">
        <v>2486</v>
      </c>
    </row>
    <row r="10" spans="1:26" ht="20.100000000000001" customHeight="1" x14ac:dyDescent="0.2">
      <c r="A10" s="343">
        <v>9</v>
      </c>
      <c r="B10" s="343" t="s">
        <v>208</v>
      </c>
      <c r="C10" s="343" t="s">
        <v>2487</v>
      </c>
      <c r="D10" s="343" t="s">
        <v>2488</v>
      </c>
      <c r="E10" s="343"/>
      <c r="F10" s="344" t="s">
        <v>229</v>
      </c>
      <c r="G10" s="343" t="s">
        <v>1782</v>
      </c>
      <c r="H10" s="343" t="s">
        <v>23</v>
      </c>
      <c r="I10" s="343" t="s">
        <v>765</v>
      </c>
      <c r="J10" s="343" t="s">
        <v>231</v>
      </c>
      <c r="K10" s="343" t="s">
        <v>2489</v>
      </c>
      <c r="L10" s="343" t="s">
        <v>2467</v>
      </c>
      <c r="M10" s="343" t="s">
        <v>2467</v>
      </c>
      <c r="N10" s="343" t="s">
        <v>2467</v>
      </c>
      <c r="O10" s="343"/>
      <c r="P10" s="343"/>
      <c r="Q10" s="343"/>
      <c r="R10" s="343"/>
      <c r="S10" s="343" t="s">
        <v>2490</v>
      </c>
      <c r="T10" s="343" t="s">
        <v>1832</v>
      </c>
      <c r="U10" s="343" t="s">
        <v>1356</v>
      </c>
      <c r="V10" s="343"/>
      <c r="W10" s="343" t="s">
        <v>72</v>
      </c>
      <c r="X10" s="343" t="s">
        <v>1832</v>
      </c>
      <c r="Y10" s="343" t="s">
        <v>1351</v>
      </c>
      <c r="Z10" s="343" t="s">
        <v>2491</v>
      </c>
    </row>
    <row r="11" spans="1:26" ht="20.100000000000001" customHeight="1" x14ac:dyDescent="0.2">
      <c r="A11" s="343">
        <v>10</v>
      </c>
      <c r="B11" s="343" t="s">
        <v>208</v>
      </c>
      <c r="C11" s="343" t="s">
        <v>2492</v>
      </c>
      <c r="D11" s="343" t="s">
        <v>2493</v>
      </c>
      <c r="E11" s="343"/>
      <c r="F11" s="344" t="s">
        <v>229</v>
      </c>
      <c r="G11" s="343" t="s">
        <v>1782</v>
      </c>
      <c r="H11" s="343" t="s">
        <v>23</v>
      </c>
      <c r="I11" s="343" t="s">
        <v>765</v>
      </c>
      <c r="J11" s="343" t="s">
        <v>231</v>
      </c>
      <c r="K11" s="343" t="s">
        <v>2494</v>
      </c>
      <c r="L11" s="343" t="s">
        <v>2459</v>
      </c>
      <c r="M11" s="343" t="s">
        <v>2459</v>
      </c>
      <c r="N11" s="343" t="s">
        <v>2459</v>
      </c>
      <c r="O11" s="343"/>
      <c r="P11" s="343"/>
      <c r="Q11" s="343"/>
      <c r="R11" s="343"/>
      <c r="S11" s="343" t="s">
        <v>2495</v>
      </c>
      <c r="T11" s="343" t="s">
        <v>1389</v>
      </c>
      <c r="U11" s="343" t="s">
        <v>1343</v>
      </c>
      <c r="V11" s="343" t="s">
        <v>2496</v>
      </c>
      <c r="W11" s="343" t="s">
        <v>2497</v>
      </c>
      <c r="X11" s="343" t="s">
        <v>1389</v>
      </c>
      <c r="Y11" s="343"/>
      <c r="Z11" s="343" t="s">
        <v>2498</v>
      </c>
    </row>
    <row r="12" spans="1:26" ht="20.100000000000001" customHeight="1" x14ac:dyDescent="0.2">
      <c r="A12" s="343">
        <v>11</v>
      </c>
      <c r="B12" s="343" t="s">
        <v>208</v>
      </c>
      <c r="C12" s="343" t="s">
        <v>2499</v>
      </c>
      <c r="D12" s="343" t="s">
        <v>2500</v>
      </c>
      <c r="E12" s="343"/>
      <c r="F12" s="344" t="s">
        <v>229</v>
      </c>
      <c r="G12" s="343" t="s">
        <v>1782</v>
      </c>
      <c r="H12" s="343" t="s">
        <v>23</v>
      </c>
      <c r="I12" s="343" t="s">
        <v>765</v>
      </c>
      <c r="J12" s="343" t="s">
        <v>2501</v>
      </c>
      <c r="K12" s="343" t="s">
        <v>2502</v>
      </c>
      <c r="L12" s="343" t="s">
        <v>2473</v>
      </c>
      <c r="M12" s="343" t="s">
        <v>2473</v>
      </c>
      <c r="N12" s="343" t="s">
        <v>2473</v>
      </c>
      <c r="O12" s="343"/>
      <c r="P12" s="343"/>
      <c r="Q12" s="343"/>
      <c r="R12" s="343"/>
      <c r="S12" s="343" t="s">
        <v>2503</v>
      </c>
      <c r="T12" s="343" t="s">
        <v>1832</v>
      </c>
      <c r="U12" s="343"/>
      <c r="V12" s="343" t="s">
        <v>2504</v>
      </c>
      <c r="W12" s="343" t="s">
        <v>2505</v>
      </c>
      <c r="X12" s="343" t="s">
        <v>1832</v>
      </c>
      <c r="Y12" s="343"/>
      <c r="Z12" s="343"/>
    </row>
    <row r="13" spans="1:26" ht="20.100000000000001" customHeight="1" x14ac:dyDescent="0.2">
      <c r="A13" s="343">
        <v>12</v>
      </c>
      <c r="B13" s="343" t="s">
        <v>208</v>
      </c>
      <c r="C13" s="343" t="s">
        <v>2506</v>
      </c>
      <c r="D13" s="343" t="s">
        <v>2507</v>
      </c>
      <c r="E13" s="343"/>
      <c r="F13" s="344" t="s">
        <v>229</v>
      </c>
      <c r="G13" s="343" t="s">
        <v>1782</v>
      </c>
      <c r="H13" s="343" t="s">
        <v>23</v>
      </c>
      <c r="I13" s="343" t="s">
        <v>765</v>
      </c>
      <c r="J13" s="343" t="s">
        <v>231</v>
      </c>
      <c r="K13" s="343" t="s">
        <v>2508</v>
      </c>
      <c r="L13" s="343" t="s">
        <v>2436</v>
      </c>
      <c r="M13" s="343" t="s">
        <v>2436</v>
      </c>
      <c r="N13" s="343" t="s">
        <v>2436</v>
      </c>
      <c r="O13" s="343"/>
      <c r="P13" s="343"/>
      <c r="Q13" s="343"/>
      <c r="R13" s="343"/>
      <c r="S13" s="343" t="s">
        <v>1077</v>
      </c>
      <c r="T13" s="343" t="s">
        <v>2509</v>
      </c>
      <c r="U13" s="343" t="s">
        <v>1349</v>
      </c>
      <c r="V13" s="343" t="s">
        <v>2510</v>
      </c>
      <c r="W13" s="343" t="s">
        <v>2511</v>
      </c>
      <c r="X13" s="343" t="s">
        <v>1389</v>
      </c>
      <c r="Y13" s="343" t="s">
        <v>1346</v>
      </c>
      <c r="Z13" s="343" t="s">
        <v>2512</v>
      </c>
    </row>
    <row r="14" spans="1:26" ht="20.100000000000001" customHeight="1" x14ac:dyDescent="0.2">
      <c r="A14" s="343">
        <v>13</v>
      </c>
      <c r="B14" s="343" t="s">
        <v>208</v>
      </c>
      <c r="C14" s="343" t="s">
        <v>1815</v>
      </c>
      <c r="D14" s="343" t="s">
        <v>2513</v>
      </c>
      <c r="E14" s="343"/>
      <c r="F14" s="344" t="s">
        <v>229</v>
      </c>
      <c r="G14" s="343" t="s">
        <v>1782</v>
      </c>
      <c r="H14" s="343" t="s">
        <v>23</v>
      </c>
      <c r="I14" s="343" t="s">
        <v>765</v>
      </c>
      <c r="J14" s="343" t="s">
        <v>231</v>
      </c>
      <c r="K14" s="343" t="s">
        <v>2435</v>
      </c>
      <c r="L14" s="343" t="s">
        <v>2436</v>
      </c>
      <c r="M14" s="343" t="s">
        <v>2436</v>
      </c>
      <c r="N14" s="343" t="s">
        <v>2436</v>
      </c>
      <c r="O14" s="343"/>
      <c r="P14" s="343"/>
      <c r="Q14" s="343"/>
      <c r="R14" s="343"/>
      <c r="S14" s="343" t="s">
        <v>2514</v>
      </c>
      <c r="T14" s="343" t="s">
        <v>789</v>
      </c>
      <c r="U14" s="343" t="s">
        <v>1344</v>
      </c>
      <c r="V14" s="343" t="s">
        <v>2515</v>
      </c>
      <c r="W14" s="343" t="s">
        <v>2516</v>
      </c>
      <c r="X14" s="343" t="s">
        <v>789</v>
      </c>
      <c r="Y14" s="343" t="s">
        <v>1345</v>
      </c>
      <c r="Z14" s="343"/>
    </row>
    <row r="15" spans="1:26" ht="20.100000000000001" customHeight="1" x14ac:dyDescent="0.2">
      <c r="A15" s="343">
        <v>14</v>
      </c>
      <c r="B15" s="343" t="s">
        <v>208</v>
      </c>
      <c r="C15" s="343" t="s">
        <v>2517</v>
      </c>
      <c r="D15" s="343" t="s">
        <v>2518</v>
      </c>
      <c r="E15" s="343"/>
      <c r="F15" s="344" t="s">
        <v>229</v>
      </c>
      <c r="G15" s="343" t="s">
        <v>1782</v>
      </c>
      <c r="H15" s="343" t="s">
        <v>23</v>
      </c>
      <c r="I15" s="343" t="s">
        <v>765</v>
      </c>
      <c r="J15" s="343" t="s">
        <v>236</v>
      </c>
      <c r="K15" s="343" t="s">
        <v>2519</v>
      </c>
      <c r="L15" s="343" t="s">
        <v>2520</v>
      </c>
      <c r="M15" s="343" t="s">
        <v>2520</v>
      </c>
      <c r="N15" s="343" t="s">
        <v>2520</v>
      </c>
      <c r="O15" s="343"/>
      <c r="P15" s="343"/>
      <c r="Q15" s="343"/>
      <c r="R15" s="343"/>
      <c r="S15" s="343" t="s">
        <v>2521</v>
      </c>
      <c r="T15" s="343" t="s">
        <v>789</v>
      </c>
      <c r="U15" s="343" t="s">
        <v>1337</v>
      </c>
      <c r="V15" s="343" t="s">
        <v>2522</v>
      </c>
      <c r="W15" s="343" t="s">
        <v>2523</v>
      </c>
      <c r="X15" s="343" t="s">
        <v>789</v>
      </c>
      <c r="Y15" s="343" t="s">
        <v>1340</v>
      </c>
      <c r="Z15" s="343" t="s">
        <v>2524</v>
      </c>
    </row>
    <row r="16" spans="1:26" ht="20.100000000000001" customHeight="1" x14ac:dyDescent="0.2">
      <c r="A16" s="343">
        <v>15</v>
      </c>
      <c r="B16" s="343" t="s">
        <v>208</v>
      </c>
      <c r="C16" s="343" t="s">
        <v>2525</v>
      </c>
      <c r="D16" s="343" t="s">
        <v>2526</v>
      </c>
      <c r="E16" s="343"/>
      <c r="F16" s="344" t="s">
        <v>229</v>
      </c>
      <c r="G16" s="343" t="s">
        <v>1782</v>
      </c>
      <c r="H16" s="343" t="s">
        <v>23</v>
      </c>
      <c r="I16" s="343" t="s">
        <v>765</v>
      </c>
      <c r="J16" s="343" t="s">
        <v>231</v>
      </c>
      <c r="K16" s="343" t="s">
        <v>2527</v>
      </c>
      <c r="L16" s="343" t="s">
        <v>2459</v>
      </c>
      <c r="M16" s="343" t="s">
        <v>2459</v>
      </c>
      <c r="N16" s="343" t="s">
        <v>2459</v>
      </c>
      <c r="O16" s="343"/>
      <c r="P16" s="343"/>
      <c r="Q16" s="343"/>
      <c r="R16" s="343"/>
      <c r="S16" s="343" t="s">
        <v>2528</v>
      </c>
      <c r="T16" s="343" t="s">
        <v>789</v>
      </c>
      <c r="U16" s="343" t="s">
        <v>1356</v>
      </c>
      <c r="V16" s="343" t="s">
        <v>2529</v>
      </c>
      <c r="W16" s="343" t="s">
        <v>2530</v>
      </c>
      <c r="X16" s="343" t="s">
        <v>789</v>
      </c>
      <c r="Y16" s="343" t="s">
        <v>1366</v>
      </c>
      <c r="Z16" s="343" t="s">
        <v>2531</v>
      </c>
    </row>
    <row r="17" spans="1:26" ht="20.100000000000001" customHeight="1" x14ac:dyDescent="0.2">
      <c r="A17" s="343">
        <v>16</v>
      </c>
      <c r="B17" s="343" t="s">
        <v>208</v>
      </c>
      <c r="C17" s="343" t="s">
        <v>2532</v>
      </c>
      <c r="D17" s="343" t="s">
        <v>1722</v>
      </c>
      <c r="E17" s="343"/>
      <c r="F17" s="344" t="s">
        <v>230</v>
      </c>
      <c r="G17" s="343" t="s">
        <v>1782</v>
      </c>
      <c r="H17" s="343" t="s">
        <v>23</v>
      </c>
      <c r="I17" s="343" t="s">
        <v>765</v>
      </c>
      <c r="J17" s="343" t="s">
        <v>231</v>
      </c>
      <c r="K17" s="343" t="s">
        <v>2533</v>
      </c>
      <c r="L17" s="343" t="s">
        <v>2520</v>
      </c>
      <c r="M17" s="343" t="s">
        <v>2520</v>
      </c>
      <c r="N17" s="343" t="s">
        <v>2534</v>
      </c>
      <c r="O17" s="343"/>
      <c r="P17" s="343"/>
      <c r="Q17" s="343"/>
      <c r="R17" s="343"/>
      <c r="S17" s="343" t="s">
        <v>1026</v>
      </c>
      <c r="T17" s="343" t="s">
        <v>789</v>
      </c>
      <c r="U17" s="343" t="s">
        <v>1341</v>
      </c>
      <c r="V17" s="343" t="s">
        <v>2535</v>
      </c>
      <c r="W17" s="343" t="s">
        <v>1027</v>
      </c>
      <c r="X17" s="343" t="s">
        <v>789</v>
      </c>
      <c r="Y17" s="343" t="s">
        <v>1340</v>
      </c>
      <c r="Z17" s="343" t="s">
        <v>2068</v>
      </c>
    </row>
    <row r="18" spans="1:26" ht="20.100000000000001" customHeight="1" x14ac:dyDescent="0.2">
      <c r="A18" s="343">
        <v>17</v>
      </c>
      <c r="B18" s="343" t="s">
        <v>208</v>
      </c>
      <c r="C18" s="343" t="s">
        <v>2536</v>
      </c>
      <c r="D18" s="343" t="s">
        <v>2537</v>
      </c>
      <c r="E18" s="343"/>
      <c r="F18" s="344" t="s">
        <v>229</v>
      </c>
      <c r="G18" s="343" t="s">
        <v>1782</v>
      </c>
      <c r="H18" s="343" t="s">
        <v>23</v>
      </c>
      <c r="I18" s="343" t="s">
        <v>765</v>
      </c>
      <c r="J18" s="343" t="s">
        <v>231</v>
      </c>
      <c r="K18" s="343" t="s">
        <v>2538</v>
      </c>
      <c r="L18" s="343" t="s">
        <v>2520</v>
      </c>
      <c r="M18" s="343" t="s">
        <v>2520</v>
      </c>
      <c r="N18" s="343" t="s">
        <v>2534</v>
      </c>
      <c r="O18" s="343"/>
      <c r="P18" s="343"/>
      <c r="Q18" s="343"/>
      <c r="R18" s="343"/>
      <c r="S18" s="343" t="s">
        <v>2539</v>
      </c>
      <c r="T18" s="343" t="s">
        <v>1832</v>
      </c>
      <c r="U18" s="343" t="s">
        <v>1340</v>
      </c>
      <c r="V18" s="343" t="s">
        <v>2540</v>
      </c>
      <c r="W18" s="343" t="s">
        <v>468</v>
      </c>
      <c r="X18" s="343" t="s">
        <v>1832</v>
      </c>
      <c r="Y18" s="343" t="s">
        <v>1350</v>
      </c>
      <c r="Z18" s="343" t="s">
        <v>2541</v>
      </c>
    </row>
    <row r="19" spans="1:26" ht="20.100000000000001" customHeight="1" x14ac:dyDescent="0.2">
      <c r="A19" s="343">
        <v>18</v>
      </c>
      <c r="B19" s="343" t="s">
        <v>208</v>
      </c>
      <c r="C19" s="343" t="s">
        <v>2542</v>
      </c>
      <c r="D19" s="343" t="s">
        <v>2543</v>
      </c>
      <c r="E19" s="343"/>
      <c r="F19" s="344" t="s">
        <v>229</v>
      </c>
      <c r="G19" s="343" t="s">
        <v>1782</v>
      </c>
      <c r="H19" s="343" t="s">
        <v>23</v>
      </c>
      <c r="I19" s="343" t="s">
        <v>765</v>
      </c>
      <c r="J19" s="343" t="s">
        <v>236</v>
      </c>
      <c r="K19" s="343" t="s">
        <v>2544</v>
      </c>
      <c r="L19" s="343" t="s">
        <v>2467</v>
      </c>
      <c r="M19" s="343" t="s">
        <v>2467</v>
      </c>
      <c r="N19" s="343" t="s">
        <v>2467</v>
      </c>
      <c r="O19" s="343"/>
      <c r="P19" s="343"/>
      <c r="Q19" s="343"/>
      <c r="R19" s="343"/>
      <c r="S19" s="343" t="s">
        <v>2545</v>
      </c>
      <c r="T19" s="343" t="s">
        <v>789</v>
      </c>
      <c r="U19" s="343" t="s">
        <v>1346</v>
      </c>
      <c r="V19" s="343" t="s">
        <v>2546</v>
      </c>
      <c r="W19" s="343" t="s">
        <v>2547</v>
      </c>
      <c r="X19" s="343" t="s">
        <v>789</v>
      </c>
      <c r="Y19" s="343" t="s">
        <v>1381</v>
      </c>
      <c r="Z19" s="343" t="s">
        <v>2548</v>
      </c>
    </row>
    <row r="20" spans="1:26" ht="20.100000000000001" customHeight="1" x14ac:dyDescent="0.2">
      <c r="A20" s="343">
        <v>19</v>
      </c>
      <c r="B20" s="343" t="s">
        <v>208</v>
      </c>
      <c r="C20" s="343" t="s">
        <v>2549</v>
      </c>
      <c r="D20" s="343" t="s">
        <v>2550</v>
      </c>
      <c r="E20" s="343" t="s">
        <v>774</v>
      </c>
      <c r="F20" s="344" t="s">
        <v>229</v>
      </c>
      <c r="G20" s="343" t="s">
        <v>1782</v>
      </c>
      <c r="H20" s="343" t="s">
        <v>23</v>
      </c>
      <c r="I20" s="343" t="s">
        <v>765</v>
      </c>
      <c r="J20" s="343" t="s">
        <v>2551</v>
      </c>
      <c r="K20" s="343" t="s">
        <v>2552</v>
      </c>
      <c r="L20" s="343" t="s">
        <v>2520</v>
      </c>
      <c r="M20" s="343" t="s">
        <v>2520</v>
      </c>
      <c r="N20" s="343" t="s">
        <v>2534</v>
      </c>
      <c r="O20" s="343"/>
      <c r="P20" s="343"/>
      <c r="Q20" s="343"/>
      <c r="R20" s="343"/>
      <c r="S20" s="343" t="s">
        <v>2553</v>
      </c>
      <c r="T20" s="343" t="s">
        <v>1370</v>
      </c>
      <c r="U20" s="343" t="s">
        <v>1343</v>
      </c>
      <c r="V20" s="343"/>
      <c r="W20" s="343" t="s">
        <v>2554</v>
      </c>
      <c r="X20" s="343" t="s">
        <v>1370</v>
      </c>
      <c r="Y20" s="343" t="s">
        <v>1339</v>
      </c>
      <c r="Z20" s="343" t="s">
        <v>2555</v>
      </c>
    </row>
    <row r="21" spans="1:26" ht="20.100000000000001" customHeight="1" x14ac:dyDescent="0.2">
      <c r="A21" s="343">
        <v>20</v>
      </c>
      <c r="B21" s="343" t="s">
        <v>208</v>
      </c>
      <c r="C21" s="343" t="s">
        <v>2556</v>
      </c>
      <c r="D21" s="343" t="s">
        <v>2557</v>
      </c>
      <c r="E21" s="343" t="s">
        <v>774</v>
      </c>
      <c r="F21" s="344" t="s">
        <v>229</v>
      </c>
      <c r="G21" s="343" t="s">
        <v>1782</v>
      </c>
      <c r="H21" s="343" t="s">
        <v>23</v>
      </c>
      <c r="I21" s="343" t="s">
        <v>765</v>
      </c>
      <c r="J21" s="343" t="s">
        <v>231</v>
      </c>
      <c r="K21" s="343" t="s">
        <v>2494</v>
      </c>
      <c r="L21" s="343" t="s">
        <v>2459</v>
      </c>
      <c r="M21" s="343" t="s">
        <v>2459</v>
      </c>
      <c r="N21" s="343" t="s">
        <v>2459</v>
      </c>
      <c r="O21" s="343"/>
      <c r="P21" s="343"/>
      <c r="Q21" s="343"/>
      <c r="R21" s="343"/>
      <c r="S21" s="343" t="s">
        <v>2558</v>
      </c>
      <c r="T21" s="343" t="s">
        <v>1376</v>
      </c>
      <c r="U21" s="343" t="s">
        <v>1341</v>
      </c>
      <c r="V21" s="343" t="s">
        <v>2559</v>
      </c>
      <c r="W21" s="343" t="s">
        <v>2560</v>
      </c>
      <c r="X21" s="343" t="s">
        <v>1376</v>
      </c>
      <c r="Y21" s="343" t="s">
        <v>1342</v>
      </c>
      <c r="Z21" s="343" t="s">
        <v>2559</v>
      </c>
    </row>
    <row r="22" spans="1:26" ht="20.100000000000001" customHeight="1" x14ac:dyDescent="0.2">
      <c r="A22" s="343">
        <v>21</v>
      </c>
      <c r="B22" s="343" t="s">
        <v>208</v>
      </c>
      <c r="C22" s="343" t="s">
        <v>1101</v>
      </c>
      <c r="D22" s="343" t="s">
        <v>2561</v>
      </c>
      <c r="E22" s="343" t="s">
        <v>774</v>
      </c>
      <c r="F22" s="344" t="s">
        <v>229</v>
      </c>
      <c r="G22" s="343" t="s">
        <v>1782</v>
      </c>
      <c r="H22" s="343" t="s">
        <v>23</v>
      </c>
      <c r="I22" s="343" t="s">
        <v>765</v>
      </c>
      <c r="J22" s="343" t="s">
        <v>231</v>
      </c>
      <c r="K22" s="343" t="s">
        <v>2562</v>
      </c>
      <c r="L22" s="343" t="s">
        <v>2563</v>
      </c>
      <c r="M22" s="343" t="s">
        <v>2563</v>
      </c>
      <c r="N22" s="343" t="s">
        <v>2563</v>
      </c>
      <c r="O22" s="343"/>
      <c r="P22" s="343"/>
      <c r="Q22" s="343"/>
      <c r="R22" s="343"/>
      <c r="S22" s="343" t="s">
        <v>2564</v>
      </c>
      <c r="T22" s="343" t="s">
        <v>789</v>
      </c>
      <c r="U22" s="343" t="s">
        <v>1356</v>
      </c>
      <c r="V22" s="343" t="s">
        <v>2565</v>
      </c>
      <c r="W22" s="343" t="s">
        <v>2566</v>
      </c>
      <c r="X22" s="343" t="s">
        <v>789</v>
      </c>
      <c r="Y22" s="343" t="s">
        <v>1356</v>
      </c>
      <c r="Z22" s="343" t="s">
        <v>2567</v>
      </c>
    </row>
    <row r="23" spans="1:26" ht="20.100000000000001" customHeight="1" x14ac:dyDescent="0.2">
      <c r="A23" s="343">
        <v>22</v>
      </c>
      <c r="B23" s="343" t="s">
        <v>208</v>
      </c>
      <c r="C23" s="343" t="s">
        <v>1101</v>
      </c>
      <c r="D23" s="343" t="s">
        <v>2568</v>
      </c>
      <c r="E23" s="343" t="s">
        <v>774</v>
      </c>
      <c r="F23" s="344" t="s">
        <v>229</v>
      </c>
      <c r="G23" s="343" t="s">
        <v>1782</v>
      </c>
      <c r="H23" s="343" t="s">
        <v>23</v>
      </c>
      <c r="I23" s="343" t="s">
        <v>765</v>
      </c>
      <c r="J23" s="343" t="s">
        <v>231</v>
      </c>
      <c r="K23" s="343" t="s">
        <v>2569</v>
      </c>
      <c r="L23" s="343" t="s">
        <v>2570</v>
      </c>
      <c r="M23" s="343" t="s">
        <v>2570</v>
      </c>
      <c r="N23" s="343" t="s">
        <v>2570</v>
      </c>
      <c r="O23" s="343"/>
      <c r="P23" s="343"/>
      <c r="Q23" s="343"/>
      <c r="R23" s="343"/>
      <c r="S23" s="343" t="s">
        <v>2571</v>
      </c>
      <c r="T23" s="343" t="s">
        <v>789</v>
      </c>
      <c r="U23" s="343" t="s">
        <v>1351</v>
      </c>
      <c r="V23" s="343" t="s">
        <v>2572</v>
      </c>
      <c r="W23" s="343" t="s">
        <v>2573</v>
      </c>
      <c r="X23" s="343" t="s">
        <v>789</v>
      </c>
      <c r="Y23" s="343" t="s">
        <v>2574</v>
      </c>
      <c r="Z23" s="343"/>
    </row>
    <row r="24" spans="1:26" ht="20.100000000000001" customHeight="1" x14ac:dyDescent="0.2">
      <c r="A24" s="343">
        <v>23</v>
      </c>
      <c r="B24" s="343" t="s">
        <v>208</v>
      </c>
      <c r="C24" s="343" t="s">
        <v>2575</v>
      </c>
      <c r="D24" s="343" t="s">
        <v>2576</v>
      </c>
      <c r="E24" s="343" t="s">
        <v>774</v>
      </c>
      <c r="F24" s="344" t="s">
        <v>229</v>
      </c>
      <c r="G24" s="343" t="s">
        <v>1782</v>
      </c>
      <c r="H24" s="343" t="s">
        <v>23</v>
      </c>
      <c r="I24" s="343" t="s">
        <v>765</v>
      </c>
      <c r="J24" s="343" t="s">
        <v>231</v>
      </c>
      <c r="K24" s="343" t="s">
        <v>2577</v>
      </c>
      <c r="L24" s="343" t="s">
        <v>2459</v>
      </c>
      <c r="M24" s="343" t="s">
        <v>2459</v>
      </c>
      <c r="N24" s="343" t="s">
        <v>2459</v>
      </c>
      <c r="O24" s="343"/>
      <c r="P24" s="343"/>
      <c r="Q24" s="343"/>
      <c r="R24" s="343"/>
      <c r="S24" s="343" t="s">
        <v>2578</v>
      </c>
      <c r="T24" s="343" t="s">
        <v>789</v>
      </c>
      <c r="U24" s="343" t="s">
        <v>1337</v>
      </c>
      <c r="V24" s="343"/>
      <c r="W24" s="343" t="s">
        <v>2579</v>
      </c>
      <c r="X24" s="343" t="s">
        <v>2580</v>
      </c>
      <c r="Y24" s="343" t="s">
        <v>1348</v>
      </c>
      <c r="Z24" s="343" t="s">
        <v>2581</v>
      </c>
    </row>
    <row r="25" spans="1:26" ht="20.100000000000001" customHeight="1" x14ac:dyDescent="0.2">
      <c r="A25" s="343">
        <v>24</v>
      </c>
      <c r="B25" s="343" t="s">
        <v>208</v>
      </c>
      <c r="C25" s="343" t="s">
        <v>2582</v>
      </c>
      <c r="D25" s="343" t="s">
        <v>2583</v>
      </c>
      <c r="E25" s="343" t="s">
        <v>774</v>
      </c>
      <c r="F25" s="344" t="s">
        <v>229</v>
      </c>
      <c r="G25" s="343" t="s">
        <v>1782</v>
      </c>
      <c r="H25" s="343" t="s">
        <v>23</v>
      </c>
      <c r="I25" s="343" t="s">
        <v>765</v>
      </c>
      <c r="J25" s="343" t="s">
        <v>2584</v>
      </c>
      <c r="K25" s="343" t="s">
        <v>2585</v>
      </c>
      <c r="L25" s="343" t="s">
        <v>2459</v>
      </c>
      <c r="M25" s="343" t="s">
        <v>2459</v>
      </c>
      <c r="N25" s="343" t="s">
        <v>2459</v>
      </c>
      <c r="O25" s="343"/>
      <c r="P25" s="343"/>
      <c r="Q25" s="343"/>
      <c r="R25" s="343"/>
      <c r="S25" s="343" t="s">
        <v>2586</v>
      </c>
      <c r="T25" s="343" t="s">
        <v>789</v>
      </c>
      <c r="U25" s="343" t="s">
        <v>1351</v>
      </c>
      <c r="V25" s="343" t="s">
        <v>2587</v>
      </c>
      <c r="W25" s="343" t="s">
        <v>2588</v>
      </c>
      <c r="X25" s="343" t="s">
        <v>1370</v>
      </c>
      <c r="Y25" s="343" t="s">
        <v>1340</v>
      </c>
      <c r="Z25" s="343" t="s">
        <v>2589</v>
      </c>
    </row>
    <row r="26" spans="1:26" ht="20.100000000000001" customHeight="1" x14ac:dyDescent="0.2">
      <c r="A26" s="343">
        <v>25</v>
      </c>
      <c r="B26" s="343" t="s">
        <v>208</v>
      </c>
      <c r="C26" s="343" t="s">
        <v>2590</v>
      </c>
      <c r="D26" s="343" t="s">
        <v>2591</v>
      </c>
      <c r="E26" s="343"/>
      <c r="F26" s="344" t="s">
        <v>229</v>
      </c>
      <c r="G26" s="343" t="s">
        <v>1782</v>
      </c>
      <c r="H26" s="343" t="s">
        <v>23</v>
      </c>
      <c r="I26" s="343" t="s">
        <v>765</v>
      </c>
      <c r="J26" s="343" t="s">
        <v>236</v>
      </c>
      <c r="K26" s="343" t="s">
        <v>2592</v>
      </c>
      <c r="L26" s="343" t="s">
        <v>2459</v>
      </c>
      <c r="M26" s="343" t="s">
        <v>2459</v>
      </c>
      <c r="N26" s="343" t="s">
        <v>2459</v>
      </c>
      <c r="O26" s="343"/>
      <c r="P26" s="343"/>
      <c r="Q26" s="343"/>
      <c r="R26" s="343"/>
      <c r="S26" s="343" t="s">
        <v>2593</v>
      </c>
      <c r="T26" s="343" t="s">
        <v>1370</v>
      </c>
      <c r="U26" s="343" t="s">
        <v>1367</v>
      </c>
      <c r="V26" s="343" t="s">
        <v>2594</v>
      </c>
      <c r="W26" s="343" t="s">
        <v>2595</v>
      </c>
      <c r="X26" s="343" t="s">
        <v>1370</v>
      </c>
      <c r="Y26" s="343" t="s">
        <v>1343</v>
      </c>
      <c r="Z26" s="343"/>
    </row>
    <row r="27" spans="1:26" ht="20.100000000000001" customHeight="1" x14ac:dyDescent="0.2">
      <c r="A27" s="343">
        <v>26</v>
      </c>
      <c r="B27" s="343" t="s">
        <v>208</v>
      </c>
      <c r="C27" s="343" t="s">
        <v>2596</v>
      </c>
      <c r="D27" s="343" t="s">
        <v>2597</v>
      </c>
      <c r="E27" s="343"/>
      <c r="F27" s="344" t="s">
        <v>229</v>
      </c>
      <c r="G27" s="343" t="s">
        <v>1782</v>
      </c>
      <c r="H27" s="343" t="s">
        <v>23</v>
      </c>
      <c r="I27" s="343" t="s">
        <v>765</v>
      </c>
      <c r="J27" s="343" t="s">
        <v>231</v>
      </c>
      <c r="K27" s="343" t="s">
        <v>2598</v>
      </c>
      <c r="L27" s="343" t="s">
        <v>2473</v>
      </c>
      <c r="M27" s="343" t="s">
        <v>2473</v>
      </c>
      <c r="N27" s="343" t="s">
        <v>2473</v>
      </c>
      <c r="O27" s="343"/>
      <c r="P27" s="343"/>
      <c r="Q27" s="343"/>
      <c r="R27" s="343"/>
      <c r="S27" s="343" t="s">
        <v>2599</v>
      </c>
      <c r="T27" s="343" t="s">
        <v>789</v>
      </c>
      <c r="U27" s="343" t="s">
        <v>1357</v>
      </c>
      <c r="V27" s="343" t="s">
        <v>2600</v>
      </c>
      <c r="W27" s="343" t="s">
        <v>155</v>
      </c>
      <c r="X27" s="343" t="s">
        <v>789</v>
      </c>
      <c r="Y27" s="343" t="s">
        <v>1342</v>
      </c>
      <c r="Z27" s="343"/>
    </row>
    <row r="28" spans="1:26" ht="20.100000000000001" customHeight="1" x14ac:dyDescent="0.2">
      <c r="A28" s="343">
        <v>27</v>
      </c>
      <c r="B28" s="343" t="s">
        <v>208</v>
      </c>
      <c r="C28" s="343" t="s">
        <v>1758</v>
      </c>
      <c r="D28" s="343" t="s">
        <v>1587</v>
      </c>
      <c r="E28" s="343"/>
      <c r="F28" s="344" t="s">
        <v>229</v>
      </c>
      <c r="G28" s="343" t="s">
        <v>1782</v>
      </c>
      <c r="H28" s="343" t="s">
        <v>23</v>
      </c>
      <c r="I28" s="343" t="s">
        <v>765</v>
      </c>
      <c r="J28" s="343" t="s">
        <v>231</v>
      </c>
      <c r="K28" s="343" t="s">
        <v>1378</v>
      </c>
      <c r="L28" s="343" t="s">
        <v>2260</v>
      </c>
      <c r="M28" s="343" t="s">
        <v>2260</v>
      </c>
      <c r="N28" s="343" t="s">
        <v>2260</v>
      </c>
      <c r="O28" s="343" t="s">
        <v>647</v>
      </c>
      <c r="P28" s="343" t="s">
        <v>2437</v>
      </c>
      <c r="Q28" s="343"/>
      <c r="R28" s="343"/>
      <c r="S28" s="343" t="s">
        <v>1934</v>
      </c>
      <c r="T28" s="343"/>
      <c r="U28" s="343" t="s">
        <v>1348</v>
      </c>
      <c r="V28" s="343"/>
      <c r="W28" s="343" t="s">
        <v>1949</v>
      </c>
      <c r="X28" s="343"/>
      <c r="Y28" s="343" t="s">
        <v>1339</v>
      </c>
      <c r="Z28" s="343"/>
    </row>
    <row r="29" spans="1:26" ht="20.100000000000001" customHeight="1" x14ac:dyDescent="0.2">
      <c r="A29" s="343">
        <v>28</v>
      </c>
      <c r="B29" s="343" t="s">
        <v>208</v>
      </c>
      <c r="C29" s="343" t="s">
        <v>2601</v>
      </c>
      <c r="D29" s="343" t="s">
        <v>2602</v>
      </c>
      <c r="E29" s="343"/>
      <c r="F29" s="344" t="s">
        <v>229</v>
      </c>
      <c r="G29" s="343" t="s">
        <v>1782</v>
      </c>
      <c r="H29" s="343" t="s">
        <v>23</v>
      </c>
      <c r="I29" s="343" t="s">
        <v>765</v>
      </c>
      <c r="J29" s="343" t="s">
        <v>231</v>
      </c>
      <c r="K29" s="343" t="s">
        <v>2603</v>
      </c>
      <c r="L29" s="343" t="s">
        <v>2436</v>
      </c>
      <c r="M29" s="343" t="s">
        <v>2436</v>
      </c>
      <c r="N29" s="343" t="s">
        <v>2436</v>
      </c>
      <c r="O29" s="343"/>
      <c r="P29" s="343"/>
      <c r="Q29" s="343"/>
      <c r="R29" s="343"/>
      <c r="S29" s="343" t="s">
        <v>2604</v>
      </c>
      <c r="T29" s="343"/>
      <c r="U29" s="343"/>
      <c r="V29" s="343"/>
      <c r="W29" s="343" t="s">
        <v>2605</v>
      </c>
      <c r="X29" s="343"/>
      <c r="Y29" s="343"/>
      <c r="Z29" s="343"/>
    </row>
    <row r="30" spans="1:26" ht="20.100000000000001" customHeight="1" x14ac:dyDescent="0.2">
      <c r="A30" s="343">
        <v>29</v>
      </c>
      <c r="B30" s="343" t="s">
        <v>208</v>
      </c>
      <c r="C30" s="343" t="s">
        <v>2606</v>
      </c>
      <c r="D30" s="343" t="s">
        <v>2607</v>
      </c>
      <c r="E30" s="343" t="s">
        <v>774</v>
      </c>
      <c r="F30" s="344" t="s">
        <v>230</v>
      </c>
      <c r="G30" s="343" t="s">
        <v>1782</v>
      </c>
      <c r="H30" s="343" t="s">
        <v>23</v>
      </c>
      <c r="I30" s="343" t="s">
        <v>765</v>
      </c>
      <c r="J30" s="343" t="s">
        <v>234</v>
      </c>
      <c r="K30" s="343" t="s">
        <v>2608</v>
      </c>
      <c r="L30" s="343" t="s">
        <v>2467</v>
      </c>
      <c r="M30" s="343" t="s">
        <v>2467</v>
      </c>
      <c r="N30" s="343" t="s">
        <v>2467</v>
      </c>
      <c r="O30" s="343"/>
      <c r="P30" s="343"/>
      <c r="Q30" s="343"/>
      <c r="R30" s="343"/>
      <c r="S30" s="343" t="s">
        <v>2609</v>
      </c>
      <c r="T30" s="343" t="s">
        <v>1828</v>
      </c>
      <c r="U30" s="343" t="s">
        <v>1351</v>
      </c>
      <c r="V30" s="343"/>
      <c r="W30" s="343" t="s">
        <v>2610</v>
      </c>
      <c r="X30" s="343" t="s">
        <v>1823</v>
      </c>
      <c r="Y30" s="343" t="s">
        <v>1339</v>
      </c>
      <c r="Z30" s="343"/>
    </row>
    <row r="31" spans="1:26" ht="20.100000000000001" customHeight="1" x14ac:dyDescent="0.2">
      <c r="A31" s="343">
        <v>30</v>
      </c>
      <c r="B31" s="343" t="s">
        <v>208</v>
      </c>
      <c r="C31" s="343" t="s">
        <v>2611</v>
      </c>
      <c r="D31" s="343" t="s">
        <v>2612</v>
      </c>
      <c r="E31" s="343" t="s">
        <v>774</v>
      </c>
      <c r="F31" s="344" t="s">
        <v>230</v>
      </c>
      <c r="G31" s="343" t="s">
        <v>1782</v>
      </c>
      <c r="H31" s="343" t="s">
        <v>23</v>
      </c>
      <c r="I31" s="343" t="s">
        <v>765</v>
      </c>
      <c r="J31" s="343" t="s">
        <v>2551</v>
      </c>
      <c r="K31" s="343" t="s">
        <v>2613</v>
      </c>
      <c r="L31" s="343" t="s">
        <v>2520</v>
      </c>
      <c r="M31" s="343" t="s">
        <v>2520</v>
      </c>
      <c r="N31" s="343" t="s">
        <v>2534</v>
      </c>
      <c r="O31" s="343"/>
      <c r="P31" s="343"/>
      <c r="Q31" s="343"/>
      <c r="R31" s="343"/>
      <c r="S31" s="343" t="s">
        <v>2614</v>
      </c>
      <c r="T31" s="343" t="s">
        <v>789</v>
      </c>
      <c r="U31" s="343" t="s">
        <v>1338</v>
      </c>
      <c r="V31" s="343" t="s">
        <v>2615</v>
      </c>
      <c r="W31" s="343" t="s">
        <v>2616</v>
      </c>
      <c r="X31" s="343" t="s">
        <v>789</v>
      </c>
      <c r="Y31" s="343" t="s">
        <v>1350</v>
      </c>
      <c r="Z31" s="343"/>
    </row>
    <row r="32" spans="1:26" ht="20.100000000000001" customHeight="1" x14ac:dyDescent="0.2">
      <c r="A32" s="343">
        <v>31</v>
      </c>
      <c r="B32" s="343" t="s">
        <v>208</v>
      </c>
      <c r="C32" s="343" t="s">
        <v>697</v>
      </c>
      <c r="D32" s="343" t="s">
        <v>2617</v>
      </c>
      <c r="E32" s="343" t="s">
        <v>774</v>
      </c>
      <c r="F32" s="344" t="s">
        <v>229</v>
      </c>
      <c r="G32" s="343" t="s">
        <v>1782</v>
      </c>
      <c r="H32" s="343" t="s">
        <v>23</v>
      </c>
      <c r="I32" s="343" t="s">
        <v>765</v>
      </c>
      <c r="J32" s="343" t="s">
        <v>236</v>
      </c>
      <c r="K32" s="343" t="s">
        <v>2618</v>
      </c>
      <c r="L32" s="343" t="s">
        <v>2520</v>
      </c>
      <c r="M32" s="343" t="s">
        <v>2520</v>
      </c>
      <c r="N32" s="343" t="s">
        <v>2534</v>
      </c>
      <c r="O32" s="343" t="s">
        <v>684</v>
      </c>
      <c r="P32" s="343"/>
      <c r="Q32" s="343"/>
      <c r="R32" s="343"/>
      <c r="S32" s="343" t="s">
        <v>2619</v>
      </c>
      <c r="T32" s="343" t="s">
        <v>2620</v>
      </c>
      <c r="U32" s="343" t="s">
        <v>1342</v>
      </c>
      <c r="V32" s="343" t="s">
        <v>2621</v>
      </c>
      <c r="W32" s="343" t="s">
        <v>2622</v>
      </c>
      <c r="X32" s="343" t="s">
        <v>1370</v>
      </c>
      <c r="Y32" s="343" t="s">
        <v>1341</v>
      </c>
      <c r="Z32" s="343" t="s">
        <v>2623</v>
      </c>
    </row>
    <row r="33" spans="1:26" ht="20.100000000000001" customHeight="1" x14ac:dyDescent="0.2">
      <c r="A33" s="343">
        <v>32</v>
      </c>
      <c r="B33" s="343" t="s">
        <v>208</v>
      </c>
      <c r="C33" s="343" t="s">
        <v>2624</v>
      </c>
      <c r="D33" s="343" t="s">
        <v>2625</v>
      </c>
      <c r="E33" s="343"/>
      <c r="F33" s="344" t="s">
        <v>229</v>
      </c>
      <c r="G33" s="343" t="s">
        <v>1782</v>
      </c>
      <c r="H33" s="343" t="s">
        <v>23</v>
      </c>
      <c r="I33" s="343" t="s">
        <v>765</v>
      </c>
      <c r="J33" s="343" t="s">
        <v>231</v>
      </c>
      <c r="K33" s="343" t="s">
        <v>2626</v>
      </c>
      <c r="L33" s="343" t="s">
        <v>2473</v>
      </c>
      <c r="M33" s="343" t="s">
        <v>2473</v>
      </c>
      <c r="N33" s="343" t="s">
        <v>2473</v>
      </c>
      <c r="O33" s="343"/>
      <c r="P33" s="343"/>
      <c r="Q33" s="343"/>
      <c r="R33" s="343"/>
      <c r="S33" s="343" t="s">
        <v>2627</v>
      </c>
      <c r="T33" s="343" t="s">
        <v>789</v>
      </c>
      <c r="U33" s="343" t="s">
        <v>1366</v>
      </c>
      <c r="V33" s="343" t="s">
        <v>2628</v>
      </c>
      <c r="W33" s="343" t="s">
        <v>794</v>
      </c>
      <c r="X33" s="343" t="s">
        <v>1832</v>
      </c>
      <c r="Y33" s="343" t="s">
        <v>1356</v>
      </c>
      <c r="Z33" s="343" t="s">
        <v>2629</v>
      </c>
    </row>
    <row r="34" spans="1:26" ht="20.100000000000001" customHeight="1" x14ac:dyDescent="0.2">
      <c r="A34" s="343">
        <v>33</v>
      </c>
      <c r="B34" s="343" t="s">
        <v>208</v>
      </c>
      <c r="C34" s="343" t="s">
        <v>2630</v>
      </c>
      <c r="D34" s="343" t="s">
        <v>2631</v>
      </c>
      <c r="E34" s="343" t="s">
        <v>774</v>
      </c>
      <c r="F34" s="344" t="s">
        <v>230</v>
      </c>
      <c r="G34" s="343" t="s">
        <v>1782</v>
      </c>
      <c r="H34" s="343" t="s">
        <v>23</v>
      </c>
      <c r="I34" s="343" t="s">
        <v>765</v>
      </c>
      <c r="J34" s="343" t="s">
        <v>231</v>
      </c>
      <c r="K34" s="343" t="s">
        <v>2632</v>
      </c>
      <c r="L34" s="343" t="s">
        <v>2520</v>
      </c>
      <c r="M34" s="343" t="s">
        <v>2520</v>
      </c>
      <c r="N34" s="343" t="s">
        <v>2534</v>
      </c>
      <c r="O34" s="343"/>
      <c r="P34" s="343"/>
      <c r="Q34" s="343"/>
      <c r="R34" s="343"/>
      <c r="S34" s="343" t="s">
        <v>1926</v>
      </c>
      <c r="T34" s="343" t="s">
        <v>1832</v>
      </c>
      <c r="U34" s="343" t="s">
        <v>1342</v>
      </c>
      <c r="V34" s="343"/>
      <c r="W34" s="343" t="s">
        <v>1899</v>
      </c>
      <c r="X34" s="343" t="s">
        <v>1832</v>
      </c>
      <c r="Y34" s="343" t="s">
        <v>1342</v>
      </c>
      <c r="Z34" s="343" t="s">
        <v>2633</v>
      </c>
    </row>
    <row r="35" spans="1:26" ht="20.100000000000001" customHeight="1" x14ac:dyDescent="0.2">
      <c r="A35" s="343">
        <v>34</v>
      </c>
      <c r="B35" s="343" t="s">
        <v>208</v>
      </c>
      <c r="C35" s="343" t="s">
        <v>2352</v>
      </c>
      <c r="D35" s="343" t="s">
        <v>2634</v>
      </c>
      <c r="E35" s="343"/>
      <c r="F35" s="344" t="s">
        <v>229</v>
      </c>
      <c r="G35" s="343" t="s">
        <v>1782</v>
      </c>
      <c r="H35" s="343" t="s">
        <v>23</v>
      </c>
      <c r="I35" s="343" t="s">
        <v>765</v>
      </c>
      <c r="J35" s="343" t="s">
        <v>231</v>
      </c>
      <c r="K35" s="343" t="s">
        <v>2635</v>
      </c>
      <c r="L35" s="343" t="s">
        <v>2520</v>
      </c>
      <c r="M35" s="343" t="s">
        <v>2520</v>
      </c>
      <c r="N35" s="343" t="s">
        <v>2534</v>
      </c>
      <c r="O35" s="343"/>
      <c r="P35" s="343"/>
      <c r="Q35" s="343"/>
      <c r="R35" s="343"/>
      <c r="S35" s="343" t="s">
        <v>39</v>
      </c>
      <c r="T35" s="343" t="s">
        <v>789</v>
      </c>
      <c r="U35" s="343" t="s">
        <v>1346</v>
      </c>
      <c r="V35" s="343" t="s">
        <v>2636</v>
      </c>
      <c r="W35" s="343" t="s">
        <v>80</v>
      </c>
      <c r="X35" s="343" t="s">
        <v>789</v>
      </c>
      <c r="Y35" s="343" t="s">
        <v>1351</v>
      </c>
      <c r="Z35" s="343" t="s">
        <v>2637</v>
      </c>
    </row>
    <row r="36" spans="1:26" ht="20.100000000000001" customHeight="1" x14ac:dyDescent="0.2">
      <c r="A36" s="343">
        <v>35</v>
      </c>
      <c r="B36" s="343" t="s">
        <v>208</v>
      </c>
      <c r="C36" s="343" t="s">
        <v>2638</v>
      </c>
      <c r="D36" s="343" t="s">
        <v>2639</v>
      </c>
      <c r="E36" s="343" t="s">
        <v>774</v>
      </c>
      <c r="F36" s="344" t="s">
        <v>229</v>
      </c>
      <c r="G36" s="343" t="s">
        <v>1782</v>
      </c>
      <c r="H36" s="343" t="s">
        <v>23</v>
      </c>
      <c r="I36" s="343" t="s">
        <v>765</v>
      </c>
      <c r="J36" s="343" t="s">
        <v>231</v>
      </c>
      <c r="K36" s="343" t="s">
        <v>2640</v>
      </c>
      <c r="L36" s="343" t="s">
        <v>2459</v>
      </c>
      <c r="M36" s="343" t="s">
        <v>2459</v>
      </c>
      <c r="N36" s="343" t="s">
        <v>2459</v>
      </c>
      <c r="O36" s="343"/>
      <c r="P36" s="343"/>
      <c r="Q36" s="343"/>
      <c r="R36" s="343"/>
      <c r="S36" s="343" t="s">
        <v>135</v>
      </c>
      <c r="T36" s="343" t="s">
        <v>2641</v>
      </c>
      <c r="U36" s="343" t="s">
        <v>1349</v>
      </c>
      <c r="V36" s="343" t="s">
        <v>2642</v>
      </c>
      <c r="W36" s="343" t="s">
        <v>136</v>
      </c>
      <c r="X36" s="343" t="s">
        <v>1823</v>
      </c>
      <c r="Y36" s="343" t="s">
        <v>1346</v>
      </c>
      <c r="Z36" s="343" t="s">
        <v>2643</v>
      </c>
    </row>
    <row r="37" spans="1:26" ht="20.100000000000001" customHeight="1" x14ac:dyDescent="0.2">
      <c r="A37" s="343">
        <v>36</v>
      </c>
      <c r="B37" s="343" t="s">
        <v>208</v>
      </c>
      <c r="C37" s="343" t="s">
        <v>2644</v>
      </c>
      <c r="D37" s="343" t="s">
        <v>2645</v>
      </c>
      <c r="E37" s="343" t="s">
        <v>774</v>
      </c>
      <c r="F37" s="344" t="s">
        <v>229</v>
      </c>
      <c r="G37" s="343" t="s">
        <v>1782</v>
      </c>
      <c r="H37" s="343" t="s">
        <v>23</v>
      </c>
      <c r="I37" s="343" t="s">
        <v>765</v>
      </c>
      <c r="J37" s="343" t="s">
        <v>231</v>
      </c>
      <c r="K37" s="343" t="s">
        <v>2646</v>
      </c>
      <c r="L37" s="343" t="s">
        <v>2436</v>
      </c>
      <c r="M37" s="343" t="s">
        <v>2436</v>
      </c>
      <c r="N37" s="343" t="s">
        <v>2436</v>
      </c>
      <c r="O37" s="343"/>
      <c r="P37" s="343"/>
      <c r="Q37" s="343"/>
      <c r="R37" s="343"/>
      <c r="S37" s="343" t="s">
        <v>2647</v>
      </c>
      <c r="T37" s="343" t="s">
        <v>1370</v>
      </c>
      <c r="U37" s="343" t="s">
        <v>1343</v>
      </c>
      <c r="V37" s="343" t="s">
        <v>2648</v>
      </c>
      <c r="W37" s="343" t="s">
        <v>2649</v>
      </c>
      <c r="X37" s="343" t="s">
        <v>1370</v>
      </c>
      <c r="Y37" s="343" t="s">
        <v>1356</v>
      </c>
      <c r="Z37" s="343" t="s">
        <v>2650</v>
      </c>
    </row>
    <row r="38" spans="1:26" ht="20.100000000000001" customHeight="1" x14ac:dyDescent="0.2">
      <c r="A38" s="343">
        <v>37</v>
      </c>
      <c r="B38" s="343" t="s">
        <v>208</v>
      </c>
      <c r="C38" s="343" t="s">
        <v>2651</v>
      </c>
      <c r="D38" s="343" t="s">
        <v>2652</v>
      </c>
      <c r="E38" s="343" t="s">
        <v>774</v>
      </c>
      <c r="F38" s="344" t="s">
        <v>230</v>
      </c>
      <c r="G38" s="343" t="s">
        <v>1782</v>
      </c>
      <c r="H38" s="343" t="s">
        <v>23</v>
      </c>
      <c r="I38" s="343" t="s">
        <v>765</v>
      </c>
      <c r="J38" s="343" t="s">
        <v>231</v>
      </c>
      <c r="K38" s="343" t="s">
        <v>2533</v>
      </c>
      <c r="L38" s="343" t="s">
        <v>2520</v>
      </c>
      <c r="M38" s="343" t="s">
        <v>2520</v>
      </c>
      <c r="N38" s="343" t="s">
        <v>2534</v>
      </c>
      <c r="O38" s="343"/>
      <c r="P38" s="343"/>
      <c r="Q38" s="343"/>
      <c r="R38" s="343"/>
      <c r="S38" s="343" t="s">
        <v>1001</v>
      </c>
      <c r="T38" s="343" t="s">
        <v>1370</v>
      </c>
      <c r="U38" s="343" t="s">
        <v>1337</v>
      </c>
      <c r="V38" s="343" t="s">
        <v>2653</v>
      </c>
      <c r="W38" s="343" t="s">
        <v>1002</v>
      </c>
      <c r="X38" s="343" t="s">
        <v>1370</v>
      </c>
      <c r="Y38" s="343" t="s">
        <v>1338</v>
      </c>
      <c r="Z38" s="343" t="s">
        <v>2060</v>
      </c>
    </row>
    <row r="39" spans="1:26" ht="20.100000000000001" customHeight="1" x14ac:dyDescent="0.2">
      <c r="A39" s="343">
        <v>38</v>
      </c>
      <c r="B39" s="343" t="s">
        <v>208</v>
      </c>
      <c r="C39" s="343" t="s">
        <v>2654</v>
      </c>
      <c r="D39" s="343" t="s">
        <v>2655</v>
      </c>
      <c r="E39" s="343" t="s">
        <v>774</v>
      </c>
      <c r="F39" s="344" t="s">
        <v>229</v>
      </c>
      <c r="G39" s="343" t="s">
        <v>1782</v>
      </c>
      <c r="H39" s="343" t="s">
        <v>23</v>
      </c>
      <c r="I39" s="343" t="s">
        <v>765</v>
      </c>
      <c r="J39" s="343" t="s">
        <v>2656</v>
      </c>
      <c r="K39" s="343" t="s">
        <v>2657</v>
      </c>
      <c r="L39" s="343" t="s">
        <v>2459</v>
      </c>
      <c r="M39" s="343" t="s">
        <v>2459</v>
      </c>
      <c r="N39" s="343" t="s">
        <v>2459</v>
      </c>
      <c r="O39" s="343"/>
      <c r="P39" s="343"/>
      <c r="Q39" s="343"/>
      <c r="R39" s="343"/>
      <c r="S39" s="343" t="s">
        <v>2658</v>
      </c>
      <c r="T39" s="343" t="s">
        <v>1370</v>
      </c>
      <c r="U39" s="343" t="s">
        <v>1350</v>
      </c>
      <c r="V39" s="343" t="s">
        <v>2659</v>
      </c>
      <c r="W39" s="343" t="s">
        <v>237</v>
      </c>
      <c r="X39" s="343" t="s">
        <v>1370</v>
      </c>
      <c r="Y39" s="343" t="s">
        <v>1338</v>
      </c>
      <c r="Z39" s="343" t="s">
        <v>2660</v>
      </c>
    </row>
    <row r="40" spans="1:26" ht="20.100000000000001" customHeight="1" x14ac:dyDescent="0.2">
      <c r="A40" s="343">
        <v>39</v>
      </c>
      <c r="B40" s="343" t="s">
        <v>208</v>
      </c>
      <c r="C40" s="343" t="s">
        <v>2661</v>
      </c>
      <c r="D40" s="343" t="s">
        <v>2662</v>
      </c>
      <c r="E40" s="343" t="s">
        <v>774</v>
      </c>
      <c r="F40" s="344" t="s">
        <v>229</v>
      </c>
      <c r="G40" s="343" t="s">
        <v>1782</v>
      </c>
      <c r="H40" s="343" t="s">
        <v>23</v>
      </c>
      <c r="I40" s="343" t="s">
        <v>765</v>
      </c>
      <c r="J40" s="343" t="s">
        <v>231</v>
      </c>
      <c r="K40" s="343" t="s">
        <v>2635</v>
      </c>
      <c r="L40" s="343" t="s">
        <v>2520</v>
      </c>
      <c r="M40" s="343" t="s">
        <v>2520</v>
      </c>
      <c r="N40" s="343" t="s">
        <v>2534</v>
      </c>
      <c r="O40" s="343"/>
      <c r="P40" s="343"/>
      <c r="Q40" s="343"/>
      <c r="R40" s="343"/>
      <c r="S40" s="343" t="s">
        <v>1055</v>
      </c>
      <c r="T40" s="343" t="s">
        <v>1370</v>
      </c>
      <c r="U40" s="343" t="s">
        <v>1347</v>
      </c>
      <c r="V40" s="343"/>
      <c r="W40" s="343" t="s">
        <v>1056</v>
      </c>
      <c r="X40" s="343" t="s">
        <v>1370</v>
      </c>
      <c r="Y40" s="343" t="s">
        <v>1347</v>
      </c>
      <c r="Z40" s="343"/>
    </row>
    <row r="41" spans="1:26" s="341" customFormat="1" ht="20.100000000000001" customHeight="1" x14ac:dyDescent="0.2">
      <c r="A41" s="437">
        <v>40</v>
      </c>
      <c r="B41" s="437" t="s">
        <v>209</v>
      </c>
      <c r="C41" s="437" t="s">
        <v>2663</v>
      </c>
      <c r="D41" s="437" t="s">
        <v>2612</v>
      </c>
      <c r="E41" s="437"/>
      <c r="F41" s="438" t="s">
        <v>229</v>
      </c>
      <c r="G41" s="437" t="s">
        <v>1782</v>
      </c>
      <c r="H41" s="437" t="s">
        <v>23</v>
      </c>
      <c r="I41" s="437" t="s">
        <v>765</v>
      </c>
      <c r="J41" s="437" t="s">
        <v>231</v>
      </c>
      <c r="K41" s="437" t="s">
        <v>1421</v>
      </c>
      <c r="L41" s="437" t="s">
        <v>2664</v>
      </c>
      <c r="M41" s="437" t="s">
        <v>2664</v>
      </c>
      <c r="N41" s="437" t="s">
        <v>2664</v>
      </c>
      <c r="O41" s="437"/>
      <c r="P41" s="437"/>
      <c r="Q41" s="437"/>
      <c r="R41" s="437"/>
      <c r="S41" s="437" t="s">
        <v>837</v>
      </c>
      <c r="T41" s="437" t="s">
        <v>789</v>
      </c>
      <c r="U41" s="437" t="s">
        <v>1356</v>
      </c>
      <c r="V41" s="437"/>
      <c r="W41" s="437" t="s">
        <v>2665</v>
      </c>
      <c r="X41" s="437" t="s">
        <v>789</v>
      </c>
      <c r="Y41" s="437" t="s">
        <v>1339</v>
      </c>
      <c r="Z41" s="437"/>
    </row>
    <row r="42" spans="1:26" s="341" customFormat="1" ht="20.100000000000001" customHeight="1" x14ac:dyDescent="0.2">
      <c r="A42" s="437">
        <v>41</v>
      </c>
      <c r="B42" s="437" t="s">
        <v>209</v>
      </c>
      <c r="C42" s="437" t="s">
        <v>160</v>
      </c>
      <c r="D42" s="437" t="s">
        <v>2666</v>
      </c>
      <c r="E42" s="437" t="s">
        <v>774</v>
      </c>
      <c r="F42" s="438" t="s">
        <v>229</v>
      </c>
      <c r="G42" s="437" t="s">
        <v>1782</v>
      </c>
      <c r="H42" s="437" t="s">
        <v>23</v>
      </c>
      <c r="I42" s="437" t="s">
        <v>765</v>
      </c>
      <c r="J42" s="437" t="s">
        <v>2667</v>
      </c>
      <c r="K42" s="437" t="s">
        <v>1400</v>
      </c>
      <c r="L42" s="437" t="s">
        <v>2668</v>
      </c>
      <c r="M42" s="437" t="s">
        <v>2668</v>
      </c>
      <c r="N42" s="437" t="s">
        <v>2668</v>
      </c>
      <c r="O42" s="437"/>
      <c r="P42" s="437"/>
      <c r="Q42" s="437"/>
      <c r="R42" s="437"/>
      <c r="S42" s="437" t="s">
        <v>2670</v>
      </c>
      <c r="T42" s="437" t="s">
        <v>789</v>
      </c>
      <c r="U42" s="437"/>
      <c r="V42" s="437"/>
      <c r="W42" s="437" t="s">
        <v>2671</v>
      </c>
      <c r="X42" s="437" t="s">
        <v>789</v>
      </c>
      <c r="Y42" s="437"/>
      <c r="Z42" s="437" t="s">
        <v>2669</v>
      </c>
    </row>
    <row r="43" spans="1:26" s="341" customFormat="1" ht="20.100000000000001" customHeight="1" x14ac:dyDescent="0.2">
      <c r="A43" s="437">
        <v>42</v>
      </c>
      <c r="B43" s="437" t="s">
        <v>209</v>
      </c>
      <c r="C43" s="437" t="s">
        <v>2672</v>
      </c>
      <c r="D43" s="437" t="s">
        <v>1775</v>
      </c>
      <c r="E43" s="437" t="s">
        <v>774</v>
      </c>
      <c r="F43" s="438" t="s">
        <v>230</v>
      </c>
      <c r="G43" s="437" t="s">
        <v>1782</v>
      </c>
      <c r="H43" s="437" t="s">
        <v>23</v>
      </c>
      <c r="I43" s="437" t="s">
        <v>765</v>
      </c>
      <c r="J43" s="437" t="s">
        <v>231</v>
      </c>
      <c r="K43" s="437" t="s">
        <v>2051</v>
      </c>
      <c r="L43" s="437" t="s">
        <v>2673</v>
      </c>
      <c r="M43" s="437" t="s">
        <v>2673</v>
      </c>
      <c r="N43" s="437" t="s">
        <v>2673</v>
      </c>
      <c r="O43" s="437" t="s">
        <v>647</v>
      </c>
      <c r="P43" s="437" t="s">
        <v>2437</v>
      </c>
      <c r="Q43" s="437"/>
      <c r="R43" s="437"/>
      <c r="S43" s="437" t="s">
        <v>55</v>
      </c>
      <c r="T43" s="437" t="s">
        <v>789</v>
      </c>
      <c r="U43" s="437" t="s">
        <v>1356</v>
      </c>
      <c r="V43" s="437"/>
      <c r="W43" s="437" t="s">
        <v>311</v>
      </c>
      <c r="X43" s="437" t="s">
        <v>789</v>
      </c>
      <c r="Y43" s="437" t="s">
        <v>1341</v>
      </c>
      <c r="Z43" s="437"/>
    </row>
    <row r="44" spans="1:26" s="341" customFormat="1" ht="20.100000000000001" customHeight="1" x14ac:dyDescent="0.2">
      <c r="A44" s="437">
        <v>43</v>
      </c>
      <c r="B44" s="437" t="s">
        <v>209</v>
      </c>
      <c r="C44" s="437" t="s">
        <v>2674</v>
      </c>
      <c r="D44" s="437" t="s">
        <v>2675</v>
      </c>
      <c r="E44" s="437"/>
      <c r="F44" s="438" t="s">
        <v>229</v>
      </c>
      <c r="G44" s="437" t="s">
        <v>1782</v>
      </c>
      <c r="H44" s="437" t="s">
        <v>23</v>
      </c>
      <c r="I44" s="437" t="s">
        <v>765</v>
      </c>
      <c r="J44" s="437" t="s">
        <v>231</v>
      </c>
      <c r="K44" s="437" t="s">
        <v>2154</v>
      </c>
      <c r="L44" s="437" t="s">
        <v>2676</v>
      </c>
      <c r="M44" s="437" t="s">
        <v>2676</v>
      </c>
      <c r="N44" s="437" t="s">
        <v>2676</v>
      </c>
      <c r="O44" s="437"/>
      <c r="P44" s="437"/>
      <c r="Q44" s="437"/>
      <c r="R44" s="437"/>
      <c r="S44" s="437" t="s">
        <v>2677</v>
      </c>
      <c r="T44" s="437" t="s">
        <v>789</v>
      </c>
      <c r="U44" s="437"/>
      <c r="V44" s="437"/>
      <c r="W44" s="437" t="s">
        <v>856</v>
      </c>
      <c r="X44" s="437" t="s">
        <v>789</v>
      </c>
      <c r="Y44" s="437"/>
      <c r="Z44" s="437"/>
    </row>
    <row r="45" spans="1:26" s="341" customFormat="1" ht="20.100000000000001" customHeight="1" x14ac:dyDescent="0.2">
      <c r="A45" s="437">
        <v>44</v>
      </c>
      <c r="B45" s="437" t="s">
        <v>209</v>
      </c>
      <c r="C45" s="437" t="s">
        <v>2678</v>
      </c>
      <c r="D45" s="437" t="s">
        <v>2679</v>
      </c>
      <c r="E45" s="437"/>
      <c r="F45" s="438" t="s">
        <v>229</v>
      </c>
      <c r="G45" s="437" t="s">
        <v>1782</v>
      </c>
      <c r="H45" s="437" t="s">
        <v>23</v>
      </c>
      <c r="I45" s="437" t="s">
        <v>765</v>
      </c>
      <c r="J45" s="437" t="s">
        <v>231</v>
      </c>
      <c r="K45" s="437" t="s">
        <v>1371</v>
      </c>
      <c r="L45" s="437" t="s">
        <v>2680</v>
      </c>
      <c r="M45" s="437" t="s">
        <v>2680</v>
      </c>
      <c r="N45" s="437" t="s">
        <v>2680</v>
      </c>
      <c r="O45" s="437"/>
      <c r="P45" s="437"/>
      <c r="Q45" s="437"/>
      <c r="R45" s="437"/>
      <c r="S45" s="437" t="s">
        <v>2681</v>
      </c>
      <c r="T45" s="437" t="s">
        <v>789</v>
      </c>
      <c r="U45" s="437"/>
      <c r="V45" s="437"/>
      <c r="W45" s="437" t="s">
        <v>2682</v>
      </c>
      <c r="X45" s="437" t="s">
        <v>789</v>
      </c>
      <c r="Y45" s="437"/>
      <c r="Z45" s="437" t="s">
        <v>2683</v>
      </c>
    </row>
    <row r="46" spans="1:26" s="341" customFormat="1" ht="20.100000000000001" customHeight="1" x14ac:dyDescent="0.2">
      <c r="A46" s="437">
        <v>45</v>
      </c>
      <c r="B46" s="437" t="s">
        <v>209</v>
      </c>
      <c r="C46" s="437" t="s">
        <v>2684</v>
      </c>
      <c r="D46" s="437" t="s">
        <v>2685</v>
      </c>
      <c r="E46" s="437"/>
      <c r="F46" s="438" t="s">
        <v>229</v>
      </c>
      <c r="G46" s="437" t="s">
        <v>1782</v>
      </c>
      <c r="H46" s="437" t="s">
        <v>23</v>
      </c>
      <c r="I46" s="437" t="s">
        <v>765</v>
      </c>
      <c r="J46" s="437" t="s">
        <v>231</v>
      </c>
      <c r="K46" s="437" t="s">
        <v>1385</v>
      </c>
      <c r="L46" s="437" t="s">
        <v>2686</v>
      </c>
      <c r="M46" s="437" t="s">
        <v>2686</v>
      </c>
      <c r="N46" s="437" t="s">
        <v>2686</v>
      </c>
      <c r="O46" s="437"/>
      <c r="P46" s="437"/>
      <c r="Q46" s="437"/>
      <c r="R46" s="437"/>
      <c r="S46" s="437" t="s">
        <v>2687</v>
      </c>
      <c r="T46" s="437" t="s">
        <v>789</v>
      </c>
      <c r="U46" s="437"/>
      <c r="V46" s="437"/>
      <c r="W46" s="437" t="s">
        <v>2688</v>
      </c>
      <c r="X46" s="437" t="s">
        <v>789</v>
      </c>
      <c r="Y46" s="437"/>
      <c r="Z46" s="437"/>
    </row>
    <row r="47" spans="1:26" s="341" customFormat="1" ht="20.100000000000001" customHeight="1" x14ac:dyDescent="0.2">
      <c r="A47" s="437">
        <v>46</v>
      </c>
      <c r="B47" s="437" t="s">
        <v>209</v>
      </c>
      <c r="C47" s="437" t="s">
        <v>2689</v>
      </c>
      <c r="D47" s="437" t="s">
        <v>2690</v>
      </c>
      <c r="E47" s="437"/>
      <c r="F47" s="438" t="s">
        <v>229</v>
      </c>
      <c r="G47" s="437" t="s">
        <v>1782</v>
      </c>
      <c r="H47" s="437" t="s">
        <v>23</v>
      </c>
      <c r="I47" s="437" t="s">
        <v>765</v>
      </c>
      <c r="J47" s="437" t="s">
        <v>231</v>
      </c>
      <c r="K47" s="437" t="s">
        <v>1422</v>
      </c>
      <c r="L47" s="437" t="s">
        <v>2691</v>
      </c>
      <c r="M47" s="437" t="s">
        <v>2691</v>
      </c>
      <c r="N47" s="437" t="s">
        <v>2691</v>
      </c>
      <c r="O47" s="437"/>
      <c r="P47" s="437"/>
      <c r="Q47" s="437"/>
      <c r="R47" s="437"/>
      <c r="S47" s="437" t="s">
        <v>2692</v>
      </c>
      <c r="T47" s="437" t="s">
        <v>789</v>
      </c>
      <c r="U47" s="437"/>
      <c r="V47" s="437"/>
      <c r="W47" s="437" t="s">
        <v>2693</v>
      </c>
      <c r="X47" s="437" t="s">
        <v>789</v>
      </c>
      <c r="Y47" s="437"/>
      <c r="Z47" s="437"/>
    </row>
    <row r="48" spans="1:26" s="341" customFormat="1" ht="20.100000000000001" customHeight="1" x14ac:dyDescent="0.2">
      <c r="A48" s="437">
        <v>47</v>
      </c>
      <c r="B48" s="437" t="s">
        <v>209</v>
      </c>
      <c r="C48" s="437" t="s">
        <v>2694</v>
      </c>
      <c r="D48" s="437" t="s">
        <v>2695</v>
      </c>
      <c r="E48" s="437" t="s">
        <v>774</v>
      </c>
      <c r="F48" s="438" t="s">
        <v>230</v>
      </c>
      <c r="G48" s="437" t="s">
        <v>1782</v>
      </c>
      <c r="H48" s="437" t="s">
        <v>23</v>
      </c>
      <c r="I48" s="437" t="s">
        <v>765</v>
      </c>
      <c r="J48" s="437" t="s">
        <v>2696</v>
      </c>
      <c r="K48" s="437" t="s">
        <v>2154</v>
      </c>
      <c r="L48" s="437" t="s">
        <v>2697</v>
      </c>
      <c r="M48" s="437" t="s">
        <v>2697</v>
      </c>
      <c r="N48" s="437" t="s">
        <v>2697</v>
      </c>
      <c r="O48" s="437" t="s">
        <v>684</v>
      </c>
      <c r="P48" s="437"/>
      <c r="Q48" s="437"/>
      <c r="R48" s="437"/>
      <c r="S48" s="437" t="s">
        <v>2698</v>
      </c>
      <c r="T48" s="437" t="s">
        <v>789</v>
      </c>
      <c r="U48" s="437" t="s">
        <v>1356</v>
      </c>
      <c r="V48" s="437"/>
      <c r="W48" s="437" t="s">
        <v>2699</v>
      </c>
      <c r="X48" s="437" t="s">
        <v>789</v>
      </c>
      <c r="Y48" s="437" t="s">
        <v>1349</v>
      </c>
      <c r="Z48" s="437"/>
    </row>
    <row r="49" spans="1:26" s="341" customFormat="1" ht="20.100000000000001" customHeight="1" x14ac:dyDescent="0.2">
      <c r="A49" s="437">
        <v>48</v>
      </c>
      <c r="B49" s="437" t="s">
        <v>209</v>
      </c>
      <c r="C49" s="437" t="s">
        <v>2334</v>
      </c>
      <c r="D49" s="437" t="s">
        <v>2700</v>
      </c>
      <c r="E49" s="437"/>
      <c r="F49" s="438" t="s">
        <v>230</v>
      </c>
      <c r="G49" s="437" t="s">
        <v>1782</v>
      </c>
      <c r="H49" s="437" t="s">
        <v>23</v>
      </c>
      <c r="I49" s="437" t="s">
        <v>765</v>
      </c>
      <c r="J49" s="437" t="s">
        <v>231</v>
      </c>
      <c r="K49" s="437" t="s">
        <v>1424</v>
      </c>
      <c r="L49" s="437" t="s">
        <v>2241</v>
      </c>
      <c r="M49" s="437" t="s">
        <v>2241</v>
      </c>
      <c r="N49" s="437" t="s">
        <v>2241</v>
      </c>
      <c r="O49" s="437"/>
      <c r="P49" s="437"/>
      <c r="Q49" s="437"/>
      <c r="R49" s="437"/>
      <c r="S49" s="437" t="s">
        <v>2701</v>
      </c>
      <c r="T49" s="437" t="s">
        <v>789</v>
      </c>
      <c r="U49" s="437"/>
      <c r="V49" s="437"/>
      <c r="W49" s="437" t="s">
        <v>2702</v>
      </c>
      <c r="X49" s="437" t="s">
        <v>789</v>
      </c>
      <c r="Y49" s="437"/>
      <c r="Z49" s="437" t="s">
        <v>2703</v>
      </c>
    </row>
    <row r="50" spans="1:26" s="341" customFormat="1" ht="20.100000000000001" customHeight="1" x14ac:dyDescent="0.2">
      <c r="A50" s="437">
        <v>49</v>
      </c>
      <c r="B50" s="437" t="s">
        <v>209</v>
      </c>
      <c r="C50" s="437" t="s">
        <v>2704</v>
      </c>
      <c r="D50" s="437" t="s">
        <v>2705</v>
      </c>
      <c r="E50" s="437"/>
      <c r="F50" s="438" t="s">
        <v>229</v>
      </c>
      <c r="G50" s="437" t="s">
        <v>1782</v>
      </c>
      <c r="H50" s="437" t="s">
        <v>23</v>
      </c>
      <c r="I50" s="437" t="s">
        <v>765</v>
      </c>
      <c r="J50" s="437" t="s">
        <v>231</v>
      </c>
      <c r="K50" s="437" t="s">
        <v>1377</v>
      </c>
      <c r="L50" s="437" t="s">
        <v>2229</v>
      </c>
      <c r="M50" s="437" t="s">
        <v>2229</v>
      </c>
      <c r="N50" s="437" t="s">
        <v>2229</v>
      </c>
      <c r="O50" s="437"/>
      <c r="P50" s="437"/>
      <c r="Q50" s="437"/>
      <c r="R50" s="437"/>
      <c r="S50" s="437" t="s">
        <v>2706</v>
      </c>
      <c r="T50" s="437" t="s">
        <v>789</v>
      </c>
      <c r="U50" s="437"/>
      <c r="V50" s="437"/>
      <c r="W50" s="437" t="s">
        <v>2707</v>
      </c>
      <c r="X50" s="437" t="s">
        <v>789</v>
      </c>
      <c r="Y50" s="437"/>
      <c r="Z50" s="437"/>
    </row>
    <row r="51" spans="1:26" s="341" customFormat="1" ht="20.100000000000001" customHeight="1" x14ac:dyDescent="0.2">
      <c r="A51" s="437">
        <v>50</v>
      </c>
      <c r="B51" s="437" t="s">
        <v>209</v>
      </c>
      <c r="C51" s="437" t="s">
        <v>1697</v>
      </c>
      <c r="D51" s="437" t="s">
        <v>2708</v>
      </c>
      <c r="E51" s="437"/>
      <c r="F51" s="438" t="s">
        <v>229</v>
      </c>
      <c r="G51" s="437" t="s">
        <v>1782</v>
      </c>
      <c r="H51" s="437" t="s">
        <v>23</v>
      </c>
      <c r="I51" s="437" t="s">
        <v>765</v>
      </c>
      <c r="J51" s="437" t="s">
        <v>231</v>
      </c>
      <c r="K51" s="437" t="s">
        <v>1411</v>
      </c>
      <c r="L51" s="437" t="s">
        <v>2232</v>
      </c>
      <c r="M51" s="437" t="s">
        <v>2232</v>
      </c>
      <c r="N51" s="437" t="s">
        <v>2232</v>
      </c>
      <c r="O51" s="437"/>
      <c r="P51" s="437"/>
      <c r="Q51" s="437"/>
      <c r="R51" s="437"/>
      <c r="S51" s="437" t="s">
        <v>2709</v>
      </c>
      <c r="T51" s="437" t="s">
        <v>789</v>
      </c>
      <c r="U51" s="437"/>
      <c r="V51" s="437"/>
      <c r="W51" s="437" t="s">
        <v>2710</v>
      </c>
      <c r="X51" s="437" t="s">
        <v>789</v>
      </c>
      <c r="Y51" s="437"/>
      <c r="Z51" s="437" t="s">
        <v>2711</v>
      </c>
    </row>
    <row r="52" spans="1:26" s="341" customFormat="1" ht="20.100000000000001" customHeight="1" x14ac:dyDescent="0.2">
      <c r="A52" s="437">
        <v>51</v>
      </c>
      <c r="B52" s="437" t="s">
        <v>209</v>
      </c>
      <c r="C52" s="437" t="s">
        <v>2712</v>
      </c>
      <c r="D52" s="437" t="s">
        <v>2713</v>
      </c>
      <c r="E52" s="437"/>
      <c r="F52" s="438" t="s">
        <v>229</v>
      </c>
      <c r="G52" s="437" t="s">
        <v>1782</v>
      </c>
      <c r="H52" s="437" t="s">
        <v>23</v>
      </c>
      <c r="I52" s="437" t="s">
        <v>765</v>
      </c>
      <c r="J52" s="437" t="s">
        <v>231</v>
      </c>
      <c r="K52" s="437" t="s">
        <v>1368</v>
      </c>
      <c r="L52" s="437" t="s">
        <v>2248</v>
      </c>
      <c r="M52" s="437" t="s">
        <v>2248</v>
      </c>
      <c r="N52" s="437" t="s">
        <v>2248</v>
      </c>
      <c r="O52" s="437"/>
      <c r="P52" s="437"/>
      <c r="Q52" s="437"/>
      <c r="R52" s="437"/>
      <c r="S52" s="437" t="s">
        <v>2714</v>
      </c>
      <c r="T52" s="437" t="s">
        <v>1370</v>
      </c>
      <c r="U52" s="437" t="s">
        <v>1339</v>
      </c>
      <c r="V52" s="437"/>
      <c r="W52" s="437" t="s">
        <v>871</v>
      </c>
      <c r="X52" s="437" t="s">
        <v>1370</v>
      </c>
      <c r="Y52" s="437" t="s">
        <v>1347</v>
      </c>
      <c r="Z52" s="437" t="s">
        <v>2715</v>
      </c>
    </row>
    <row r="53" spans="1:26" s="341" customFormat="1" ht="20.100000000000001" customHeight="1" x14ac:dyDescent="0.2">
      <c r="A53" s="437">
        <v>52</v>
      </c>
      <c r="B53" s="437" t="s">
        <v>209</v>
      </c>
      <c r="C53" s="437" t="s">
        <v>2716</v>
      </c>
      <c r="D53" s="437" t="s">
        <v>2717</v>
      </c>
      <c r="E53" s="437"/>
      <c r="F53" s="438" t="s">
        <v>229</v>
      </c>
      <c r="G53" s="437" t="s">
        <v>1782</v>
      </c>
      <c r="H53" s="437" t="s">
        <v>23</v>
      </c>
      <c r="I53" s="437" t="s">
        <v>765</v>
      </c>
      <c r="J53" s="437" t="s">
        <v>236</v>
      </c>
      <c r="K53" s="437" t="s">
        <v>1400</v>
      </c>
      <c r="L53" s="437" t="s">
        <v>2718</v>
      </c>
      <c r="M53" s="437" t="s">
        <v>2718</v>
      </c>
      <c r="N53" s="437" t="s">
        <v>2718</v>
      </c>
      <c r="O53" s="437"/>
      <c r="P53" s="437"/>
      <c r="Q53" s="437"/>
      <c r="R53" s="437"/>
      <c r="S53" s="437" t="s">
        <v>476</v>
      </c>
      <c r="T53" s="437" t="s">
        <v>789</v>
      </c>
      <c r="U53" s="437" t="s">
        <v>1343</v>
      </c>
      <c r="V53" s="437"/>
      <c r="W53" s="437" t="s">
        <v>190</v>
      </c>
      <c r="X53" s="437" t="s">
        <v>789</v>
      </c>
      <c r="Y53" s="437" t="s">
        <v>1356</v>
      </c>
      <c r="Z53" s="437" t="s">
        <v>2719</v>
      </c>
    </row>
    <row r="54" spans="1:26" s="341" customFormat="1" ht="20.100000000000001" customHeight="1" x14ac:dyDescent="0.2">
      <c r="A54" s="437">
        <v>53</v>
      </c>
      <c r="B54" s="437" t="s">
        <v>209</v>
      </c>
      <c r="C54" s="437" t="s">
        <v>2720</v>
      </c>
      <c r="D54" s="437" t="s">
        <v>2721</v>
      </c>
      <c r="E54" s="437" t="s">
        <v>774</v>
      </c>
      <c r="F54" s="438" t="s">
        <v>229</v>
      </c>
      <c r="G54" s="437" t="s">
        <v>1782</v>
      </c>
      <c r="H54" s="437" t="s">
        <v>23</v>
      </c>
      <c r="I54" s="437" t="s">
        <v>765</v>
      </c>
      <c r="J54" s="437" t="s">
        <v>231</v>
      </c>
      <c r="K54" s="437" t="s">
        <v>2012</v>
      </c>
      <c r="L54" s="437" t="s">
        <v>2722</v>
      </c>
      <c r="M54" s="437" t="s">
        <v>2722</v>
      </c>
      <c r="N54" s="437" t="s">
        <v>2722</v>
      </c>
      <c r="O54" s="437" t="s">
        <v>684</v>
      </c>
      <c r="P54" s="437"/>
      <c r="Q54" s="437"/>
      <c r="R54" s="437" t="s">
        <v>2437</v>
      </c>
      <c r="S54" s="437" t="s">
        <v>838</v>
      </c>
      <c r="T54" s="437" t="s">
        <v>789</v>
      </c>
      <c r="U54" s="437"/>
      <c r="V54" s="437"/>
      <c r="W54" s="437" t="s">
        <v>894</v>
      </c>
      <c r="X54" s="437" t="s">
        <v>789</v>
      </c>
      <c r="Y54" s="437"/>
      <c r="Z54" s="437" t="s">
        <v>2723</v>
      </c>
    </row>
    <row r="55" spans="1:26" s="341" customFormat="1" ht="20.100000000000001" customHeight="1" x14ac:dyDescent="0.2">
      <c r="A55" s="437">
        <v>54</v>
      </c>
      <c r="B55" s="437" t="s">
        <v>209</v>
      </c>
      <c r="C55" s="437" t="s">
        <v>2724</v>
      </c>
      <c r="D55" s="437" t="s">
        <v>2725</v>
      </c>
      <c r="E55" s="437"/>
      <c r="F55" s="438" t="s">
        <v>229</v>
      </c>
      <c r="G55" s="437" t="s">
        <v>1782</v>
      </c>
      <c r="H55" s="437" t="s">
        <v>23</v>
      </c>
      <c r="I55" s="437" t="s">
        <v>765</v>
      </c>
      <c r="J55" s="437" t="s">
        <v>231</v>
      </c>
      <c r="K55" s="437" t="s">
        <v>2135</v>
      </c>
      <c r="L55" s="437" t="s">
        <v>1982</v>
      </c>
      <c r="M55" s="437" t="s">
        <v>1982</v>
      </c>
      <c r="N55" s="437" t="s">
        <v>1982</v>
      </c>
      <c r="O55" s="437" t="s">
        <v>684</v>
      </c>
      <c r="P55" s="437"/>
      <c r="Q55" s="437"/>
      <c r="R55" s="437"/>
      <c r="S55" s="437" t="s">
        <v>2726</v>
      </c>
      <c r="T55" s="437" t="s">
        <v>789</v>
      </c>
      <c r="U55" s="437" t="s">
        <v>1351</v>
      </c>
      <c r="V55" s="437" t="s">
        <v>2727</v>
      </c>
      <c r="W55" s="437" t="s">
        <v>2728</v>
      </c>
      <c r="X55" s="437" t="s">
        <v>789</v>
      </c>
      <c r="Y55" s="437" t="s">
        <v>1381</v>
      </c>
      <c r="Z55" s="437"/>
    </row>
    <row r="56" spans="1:26" s="341" customFormat="1" ht="20.100000000000001" customHeight="1" x14ac:dyDescent="0.2">
      <c r="A56" s="437">
        <v>55</v>
      </c>
      <c r="B56" s="437" t="s">
        <v>209</v>
      </c>
      <c r="C56" s="437" t="s">
        <v>502</v>
      </c>
      <c r="D56" s="437" t="s">
        <v>2729</v>
      </c>
      <c r="E56" s="437"/>
      <c r="F56" s="438" t="s">
        <v>229</v>
      </c>
      <c r="G56" s="437" t="s">
        <v>1782</v>
      </c>
      <c r="H56" s="437" t="s">
        <v>23</v>
      </c>
      <c r="I56" s="437" t="s">
        <v>765</v>
      </c>
      <c r="J56" s="437" t="s">
        <v>231</v>
      </c>
      <c r="K56" s="437" t="s">
        <v>1422</v>
      </c>
      <c r="L56" s="437" t="s">
        <v>2730</v>
      </c>
      <c r="M56" s="437" t="s">
        <v>2730</v>
      </c>
      <c r="N56" s="437" t="s">
        <v>2730</v>
      </c>
      <c r="O56" s="437"/>
      <c r="P56" s="437"/>
      <c r="Q56" s="437"/>
      <c r="R56" s="437"/>
      <c r="S56" s="437" t="s">
        <v>1235</v>
      </c>
      <c r="T56" s="437" t="s">
        <v>789</v>
      </c>
      <c r="U56" s="437" t="s">
        <v>2574</v>
      </c>
      <c r="V56" s="437" t="s">
        <v>2731</v>
      </c>
      <c r="W56" s="437" t="s">
        <v>2732</v>
      </c>
      <c r="X56" s="437" t="s">
        <v>789</v>
      </c>
      <c r="Y56" s="437" t="s">
        <v>1352</v>
      </c>
      <c r="Z56" s="437"/>
    </row>
    <row r="57" spans="1:26" s="341" customFormat="1" ht="20.100000000000001" customHeight="1" x14ac:dyDescent="0.2">
      <c r="A57" s="437">
        <v>56</v>
      </c>
      <c r="B57" s="437" t="s">
        <v>209</v>
      </c>
      <c r="C57" s="437" t="s">
        <v>2733</v>
      </c>
      <c r="D57" s="437" t="s">
        <v>2734</v>
      </c>
      <c r="E57" s="437" t="s">
        <v>774</v>
      </c>
      <c r="F57" s="438" t="s">
        <v>229</v>
      </c>
      <c r="G57" s="437" t="s">
        <v>1782</v>
      </c>
      <c r="H57" s="437" t="s">
        <v>23</v>
      </c>
      <c r="I57" s="437" t="s">
        <v>765</v>
      </c>
      <c r="J57" s="437" t="s">
        <v>2551</v>
      </c>
      <c r="K57" s="437" t="s">
        <v>1406</v>
      </c>
      <c r="L57" s="437" t="s">
        <v>2089</v>
      </c>
      <c r="M57" s="437" t="s">
        <v>2089</v>
      </c>
      <c r="N57" s="437" t="s">
        <v>2089</v>
      </c>
      <c r="O57" s="437"/>
      <c r="P57" s="437"/>
      <c r="Q57" s="437"/>
      <c r="R57" s="437"/>
      <c r="S57" s="437" t="s">
        <v>2735</v>
      </c>
      <c r="T57" s="437" t="s">
        <v>789</v>
      </c>
      <c r="U57" s="437"/>
      <c r="V57" s="437"/>
      <c r="W57" s="437" t="s">
        <v>2736</v>
      </c>
      <c r="X57" s="437" t="s">
        <v>789</v>
      </c>
      <c r="Y57" s="437"/>
      <c r="Z57" s="437"/>
    </row>
    <row r="58" spans="1:26" s="341" customFormat="1" ht="20.100000000000001" customHeight="1" x14ac:dyDescent="0.2">
      <c r="A58" s="437">
        <v>57</v>
      </c>
      <c r="B58" s="437" t="s">
        <v>209</v>
      </c>
      <c r="C58" s="437" t="s">
        <v>2737</v>
      </c>
      <c r="D58" s="437" t="s">
        <v>2738</v>
      </c>
      <c r="E58" s="437" t="s">
        <v>774</v>
      </c>
      <c r="F58" s="438" t="s">
        <v>229</v>
      </c>
      <c r="G58" s="437" t="s">
        <v>1782</v>
      </c>
      <c r="H58" s="437" t="s">
        <v>23</v>
      </c>
      <c r="I58" s="437" t="s">
        <v>765</v>
      </c>
      <c r="J58" s="437" t="s">
        <v>2551</v>
      </c>
      <c r="K58" s="437" t="s">
        <v>2125</v>
      </c>
      <c r="L58" s="437" t="s">
        <v>2739</v>
      </c>
      <c r="M58" s="437" t="s">
        <v>2739</v>
      </c>
      <c r="N58" s="437" t="s">
        <v>2739</v>
      </c>
      <c r="O58" s="437"/>
      <c r="P58" s="437"/>
      <c r="Q58" s="437"/>
      <c r="R58" s="437"/>
      <c r="S58" s="437" t="s">
        <v>1070</v>
      </c>
      <c r="T58" s="437" t="s">
        <v>789</v>
      </c>
      <c r="U58" s="437" t="s">
        <v>1346</v>
      </c>
      <c r="V58" s="437" t="s">
        <v>2184</v>
      </c>
      <c r="W58" s="437" t="s">
        <v>2740</v>
      </c>
      <c r="X58" s="437" t="s">
        <v>789</v>
      </c>
      <c r="Y58" s="437" t="s">
        <v>1348</v>
      </c>
      <c r="Z58" s="437"/>
    </row>
    <row r="59" spans="1:26" s="341" customFormat="1" ht="20.100000000000001" customHeight="1" x14ac:dyDescent="0.2">
      <c r="A59" s="437">
        <v>58</v>
      </c>
      <c r="B59" s="437" t="s">
        <v>209</v>
      </c>
      <c r="C59" s="437" t="s">
        <v>2741</v>
      </c>
      <c r="D59" s="437" t="s">
        <v>2742</v>
      </c>
      <c r="E59" s="437" t="s">
        <v>774</v>
      </c>
      <c r="F59" s="438" t="s">
        <v>229</v>
      </c>
      <c r="G59" s="437" t="s">
        <v>1782</v>
      </c>
      <c r="H59" s="437" t="s">
        <v>23</v>
      </c>
      <c r="I59" s="437" t="s">
        <v>765</v>
      </c>
      <c r="J59" s="437" t="s">
        <v>231</v>
      </c>
      <c r="K59" s="437" t="s">
        <v>1407</v>
      </c>
      <c r="L59" s="437" t="s">
        <v>2743</v>
      </c>
      <c r="M59" s="437" t="s">
        <v>2743</v>
      </c>
      <c r="N59" s="437" t="s">
        <v>2743</v>
      </c>
      <c r="O59" s="437"/>
      <c r="P59" s="437"/>
      <c r="Q59" s="437"/>
      <c r="R59" s="437"/>
      <c r="S59" s="437" t="s">
        <v>2744</v>
      </c>
      <c r="T59" s="437" t="s">
        <v>789</v>
      </c>
      <c r="U59" s="437"/>
      <c r="V59" s="437" t="s">
        <v>2745</v>
      </c>
      <c r="W59" s="437" t="s">
        <v>2746</v>
      </c>
      <c r="X59" s="437" t="s">
        <v>789</v>
      </c>
      <c r="Y59" s="437"/>
      <c r="Z59" s="437"/>
    </row>
    <row r="60" spans="1:26" s="341" customFormat="1" ht="20.100000000000001" customHeight="1" x14ac:dyDescent="0.2">
      <c r="A60" s="437">
        <v>59</v>
      </c>
      <c r="B60" s="437" t="s">
        <v>209</v>
      </c>
      <c r="C60" s="437" t="s">
        <v>2747</v>
      </c>
      <c r="D60" s="437" t="s">
        <v>2748</v>
      </c>
      <c r="E60" s="437"/>
      <c r="F60" s="438" t="s">
        <v>229</v>
      </c>
      <c r="G60" s="437" t="s">
        <v>1782</v>
      </c>
      <c r="H60" s="437" t="s">
        <v>23</v>
      </c>
      <c r="I60" s="437" t="s">
        <v>765</v>
      </c>
      <c r="J60" s="437" t="s">
        <v>231</v>
      </c>
      <c r="K60" s="437" t="s">
        <v>2749</v>
      </c>
      <c r="L60" s="437" t="s">
        <v>2750</v>
      </c>
      <c r="M60" s="437" t="s">
        <v>2750</v>
      </c>
      <c r="N60" s="437" t="s">
        <v>2750</v>
      </c>
      <c r="O60" s="437"/>
      <c r="P60" s="437"/>
      <c r="Q60" s="437"/>
      <c r="R60" s="437"/>
      <c r="S60" s="437" t="s">
        <v>841</v>
      </c>
      <c r="T60" s="437" t="s">
        <v>789</v>
      </c>
      <c r="U60" s="437" t="s">
        <v>1351</v>
      </c>
      <c r="V60" s="437" t="s">
        <v>2751</v>
      </c>
      <c r="W60" s="437" t="s">
        <v>897</v>
      </c>
      <c r="X60" s="437" t="s">
        <v>789</v>
      </c>
      <c r="Y60" s="437" t="s">
        <v>1351</v>
      </c>
      <c r="Z60" s="437"/>
    </row>
    <row r="61" spans="1:26" s="341" customFormat="1" ht="20.100000000000001" customHeight="1" x14ac:dyDescent="0.2">
      <c r="A61" s="437">
        <v>60</v>
      </c>
      <c r="B61" s="437" t="s">
        <v>209</v>
      </c>
      <c r="C61" s="437" t="s">
        <v>2752</v>
      </c>
      <c r="D61" s="437" t="s">
        <v>2753</v>
      </c>
      <c r="E61" s="437" t="s">
        <v>774</v>
      </c>
      <c r="F61" s="438" t="s">
        <v>230</v>
      </c>
      <c r="G61" s="437" t="s">
        <v>1782</v>
      </c>
      <c r="H61" s="437" t="s">
        <v>23</v>
      </c>
      <c r="I61" s="437" t="s">
        <v>765</v>
      </c>
      <c r="J61" s="437" t="s">
        <v>236</v>
      </c>
      <c r="K61" s="437" t="s">
        <v>1991</v>
      </c>
      <c r="L61" s="437" t="s">
        <v>2754</v>
      </c>
      <c r="M61" s="437" t="s">
        <v>2754</v>
      </c>
      <c r="N61" s="437" t="s">
        <v>2754</v>
      </c>
      <c r="O61" s="437"/>
      <c r="P61" s="437"/>
      <c r="Q61" s="437"/>
      <c r="R61" s="437"/>
      <c r="S61" s="437" t="s">
        <v>2755</v>
      </c>
      <c r="T61" s="437"/>
      <c r="U61" s="437" t="s">
        <v>2756</v>
      </c>
      <c r="V61" s="437"/>
      <c r="W61" s="437" t="s">
        <v>2757</v>
      </c>
      <c r="X61" s="437" t="s">
        <v>790</v>
      </c>
      <c r="Y61" s="437" t="s">
        <v>1366</v>
      </c>
      <c r="Z61" s="437" t="s">
        <v>2758</v>
      </c>
    </row>
    <row r="62" spans="1:26" s="341" customFormat="1" ht="20.100000000000001" customHeight="1" x14ac:dyDescent="0.2">
      <c r="A62" s="437">
        <v>61</v>
      </c>
      <c r="B62" s="437" t="s">
        <v>209</v>
      </c>
      <c r="C62" s="437" t="s">
        <v>2759</v>
      </c>
      <c r="D62" s="437" t="s">
        <v>2760</v>
      </c>
      <c r="E62" s="437" t="s">
        <v>774</v>
      </c>
      <c r="F62" s="438" t="s">
        <v>229</v>
      </c>
      <c r="G62" s="437" t="s">
        <v>1782</v>
      </c>
      <c r="H62" s="437" t="s">
        <v>23</v>
      </c>
      <c r="I62" s="437" t="s">
        <v>765</v>
      </c>
      <c r="J62" s="437" t="s">
        <v>231</v>
      </c>
      <c r="K62" s="437" t="s">
        <v>2761</v>
      </c>
      <c r="L62" s="437" t="s">
        <v>2762</v>
      </c>
      <c r="M62" s="437" t="s">
        <v>2762</v>
      </c>
      <c r="N62" s="437" t="s">
        <v>2762</v>
      </c>
      <c r="O62" s="437"/>
      <c r="P62" s="437"/>
      <c r="Q62" s="437"/>
      <c r="R62" s="437"/>
      <c r="S62" s="437" t="s">
        <v>2763</v>
      </c>
      <c r="T62" s="437" t="s">
        <v>789</v>
      </c>
      <c r="U62" s="437" t="s">
        <v>1339</v>
      </c>
      <c r="V62" s="437" t="s">
        <v>2764</v>
      </c>
      <c r="W62" s="437" t="s">
        <v>2765</v>
      </c>
      <c r="X62" s="437" t="s">
        <v>789</v>
      </c>
      <c r="Y62" s="437" t="s">
        <v>1346</v>
      </c>
      <c r="Z62" s="437"/>
    </row>
    <row r="63" spans="1:26" s="341" customFormat="1" ht="20.100000000000001" customHeight="1" x14ac:dyDescent="0.2">
      <c r="A63" s="437">
        <v>62</v>
      </c>
      <c r="B63" s="437" t="s">
        <v>209</v>
      </c>
      <c r="C63" s="437" t="s">
        <v>2766</v>
      </c>
      <c r="D63" s="437" t="s">
        <v>2767</v>
      </c>
      <c r="E63" s="437"/>
      <c r="F63" s="438" t="s">
        <v>230</v>
      </c>
      <c r="G63" s="437" t="s">
        <v>1782</v>
      </c>
      <c r="H63" s="437" t="s">
        <v>22</v>
      </c>
      <c r="I63" s="437" t="s">
        <v>344</v>
      </c>
      <c r="J63" s="437" t="s">
        <v>2551</v>
      </c>
      <c r="K63" s="437" t="s">
        <v>2768</v>
      </c>
      <c r="L63" s="437" t="s">
        <v>2769</v>
      </c>
      <c r="M63" s="437" t="s">
        <v>2769</v>
      </c>
      <c r="N63" s="437" t="s">
        <v>2769</v>
      </c>
      <c r="O63" s="437"/>
      <c r="P63" s="437"/>
      <c r="Q63" s="437"/>
      <c r="R63" s="437"/>
      <c r="S63" s="437" t="s">
        <v>1203</v>
      </c>
      <c r="T63" s="437" t="s">
        <v>789</v>
      </c>
      <c r="U63" s="437" t="s">
        <v>1341</v>
      </c>
      <c r="V63" s="437" t="s">
        <v>2770</v>
      </c>
      <c r="W63" s="437" t="s">
        <v>2771</v>
      </c>
      <c r="X63" s="437"/>
      <c r="Y63" s="437" t="s">
        <v>1343</v>
      </c>
      <c r="Z63" s="437"/>
    </row>
    <row r="64" spans="1:26" s="341" customFormat="1" ht="20.100000000000001" customHeight="1" x14ac:dyDescent="0.2">
      <c r="A64" s="437">
        <v>63</v>
      </c>
      <c r="B64" s="437" t="s">
        <v>209</v>
      </c>
      <c r="C64" s="437" t="s">
        <v>2772</v>
      </c>
      <c r="D64" s="437" t="s">
        <v>2773</v>
      </c>
      <c r="E64" s="437" t="s">
        <v>774</v>
      </c>
      <c r="F64" s="438" t="s">
        <v>230</v>
      </c>
      <c r="G64" s="437" t="s">
        <v>1782</v>
      </c>
      <c r="H64" s="437" t="s">
        <v>23</v>
      </c>
      <c r="I64" s="437" t="s">
        <v>765</v>
      </c>
      <c r="J64" s="437" t="s">
        <v>231</v>
      </c>
      <c r="K64" s="437" t="s">
        <v>1400</v>
      </c>
      <c r="L64" s="437" t="s">
        <v>2668</v>
      </c>
      <c r="M64" s="437" t="s">
        <v>2668</v>
      </c>
      <c r="N64" s="437" t="s">
        <v>2668</v>
      </c>
      <c r="O64" s="437" t="s">
        <v>647</v>
      </c>
      <c r="P64" s="437"/>
      <c r="Q64" s="437"/>
      <c r="R64" s="437"/>
      <c r="S64" s="437" t="s">
        <v>2774</v>
      </c>
      <c r="T64" s="437" t="s">
        <v>789</v>
      </c>
      <c r="U64" s="437" t="s">
        <v>1339</v>
      </c>
      <c r="V64" s="437"/>
      <c r="W64" s="437" t="s">
        <v>1855</v>
      </c>
      <c r="X64" s="437" t="s">
        <v>789</v>
      </c>
      <c r="Y64" s="437" t="s">
        <v>1351</v>
      </c>
      <c r="Z64" s="437"/>
    </row>
    <row r="65" spans="1:26" s="341" customFormat="1" ht="20.100000000000001" customHeight="1" x14ac:dyDescent="0.2">
      <c r="A65" s="437">
        <v>64</v>
      </c>
      <c r="B65" s="437" t="s">
        <v>209</v>
      </c>
      <c r="C65" s="437" t="s">
        <v>2775</v>
      </c>
      <c r="D65" s="437" t="s">
        <v>2776</v>
      </c>
      <c r="E65" s="437" t="s">
        <v>774</v>
      </c>
      <c r="F65" s="438" t="s">
        <v>229</v>
      </c>
      <c r="G65" s="437" t="s">
        <v>1782</v>
      </c>
      <c r="H65" s="437" t="s">
        <v>23</v>
      </c>
      <c r="I65" s="437" t="s">
        <v>765</v>
      </c>
      <c r="J65" s="437" t="s">
        <v>231</v>
      </c>
      <c r="K65" s="437" t="s">
        <v>1377</v>
      </c>
      <c r="L65" s="437" t="s">
        <v>2777</v>
      </c>
      <c r="M65" s="437" t="s">
        <v>2777</v>
      </c>
      <c r="N65" s="437" t="s">
        <v>2777</v>
      </c>
      <c r="O65" s="437"/>
      <c r="P65" s="437"/>
      <c r="Q65" s="437"/>
      <c r="R65" s="437"/>
      <c r="S65" s="437" t="s">
        <v>2778</v>
      </c>
      <c r="T65" s="437" t="s">
        <v>789</v>
      </c>
      <c r="U65" s="437" t="s">
        <v>1346</v>
      </c>
      <c r="V65" s="437" t="s">
        <v>2779</v>
      </c>
      <c r="W65" s="437" t="s">
        <v>2780</v>
      </c>
      <c r="X65" s="437" t="s">
        <v>789</v>
      </c>
      <c r="Y65" s="437" t="s">
        <v>1337</v>
      </c>
      <c r="Z65" s="437"/>
    </row>
    <row r="66" spans="1:26" s="341" customFormat="1" ht="20.100000000000001" customHeight="1" x14ac:dyDescent="0.2">
      <c r="A66" s="437">
        <v>65</v>
      </c>
      <c r="B66" s="437" t="s">
        <v>209</v>
      </c>
      <c r="C66" s="437" t="s">
        <v>2781</v>
      </c>
      <c r="D66" s="437" t="s">
        <v>1717</v>
      </c>
      <c r="E66" s="437"/>
      <c r="F66" s="438" t="s">
        <v>229</v>
      </c>
      <c r="G66" s="437" t="s">
        <v>1782</v>
      </c>
      <c r="H66" s="437" t="s">
        <v>23</v>
      </c>
      <c r="I66" s="437" t="s">
        <v>765</v>
      </c>
      <c r="J66" s="437" t="s">
        <v>236</v>
      </c>
      <c r="K66" s="437" t="s">
        <v>1427</v>
      </c>
      <c r="L66" s="437" t="s">
        <v>2782</v>
      </c>
      <c r="M66" s="437" t="s">
        <v>2782</v>
      </c>
      <c r="N66" s="437" t="s">
        <v>2782</v>
      </c>
      <c r="O66" s="437"/>
      <c r="P66" s="437"/>
      <c r="Q66" s="437"/>
      <c r="R66" s="437"/>
      <c r="S66" s="437" t="s">
        <v>2395</v>
      </c>
      <c r="T66" s="437" t="s">
        <v>789</v>
      </c>
      <c r="U66" s="437" t="s">
        <v>1388</v>
      </c>
      <c r="V66" s="437"/>
      <c r="W66" s="437" t="s">
        <v>2783</v>
      </c>
      <c r="X66" s="437" t="s">
        <v>789</v>
      </c>
      <c r="Y66" s="437" t="s">
        <v>1387</v>
      </c>
      <c r="Z66" s="437"/>
    </row>
    <row r="67" spans="1:26" s="341" customFormat="1" ht="20.100000000000001" customHeight="1" x14ac:dyDescent="0.2">
      <c r="A67" s="437">
        <v>66</v>
      </c>
      <c r="B67" s="437" t="s">
        <v>209</v>
      </c>
      <c r="C67" s="437" t="s">
        <v>2784</v>
      </c>
      <c r="D67" s="437" t="s">
        <v>2785</v>
      </c>
      <c r="E67" s="437"/>
      <c r="F67" s="438" t="s">
        <v>229</v>
      </c>
      <c r="G67" s="437" t="s">
        <v>1782</v>
      </c>
      <c r="H67" s="437" t="s">
        <v>23</v>
      </c>
      <c r="I67" s="437" t="s">
        <v>765</v>
      </c>
      <c r="J67" s="437" t="s">
        <v>2551</v>
      </c>
      <c r="K67" s="437" t="s">
        <v>1392</v>
      </c>
      <c r="L67" s="437" t="s">
        <v>2786</v>
      </c>
      <c r="M67" s="437" t="s">
        <v>2786</v>
      </c>
      <c r="N67" s="437" t="s">
        <v>2786</v>
      </c>
      <c r="O67" s="437"/>
      <c r="P67" s="437"/>
      <c r="Q67" s="437"/>
      <c r="R67" s="437"/>
      <c r="S67" s="437" t="s">
        <v>1030</v>
      </c>
      <c r="T67" s="437" t="s">
        <v>1370</v>
      </c>
      <c r="U67" s="437" t="s">
        <v>1348</v>
      </c>
      <c r="V67" s="437" t="s">
        <v>2787</v>
      </c>
      <c r="W67" s="437" t="s">
        <v>1031</v>
      </c>
      <c r="X67" s="437" t="s">
        <v>1370</v>
      </c>
      <c r="Y67" s="437" t="s">
        <v>1348</v>
      </c>
      <c r="Z67" s="437"/>
    </row>
    <row r="68" spans="1:26" s="341" customFormat="1" ht="20.100000000000001" customHeight="1" x14ac:dyDescent="0.2">
      <c r="A68" s="437">
        <v>67</v>
      </c>
      <c r="B68" s="437" t="s">
        <v>209</v>
      </c>
      <c r="C68" s="437" t="s">
        <v>2788</v>
      </c>
      <c r="D68" s="437" t="s">
        <v>549</v>
      </c>
      <c r="E68" s="437" t="s">
        <v>774</v>
      </c>
      <c r="F68" s="438" t="s">
        <v>229</v>
      </c>
      <c r="G68" s="437" t="s">
        <v>1782</v>
      </c>
      <c r="H68" s="437" t="s">
        <v>23</v>
      </c>
      <c r="I68" s="437" t="s">
        <v>765</v>
      </c>
      <c r="J68" s="437" t="s">
        <v>2551</v>
      </c>
      <c r="K68" s="437" t="s">
        <v>1413</v>
      </c>
      <c r="L68" s="437" t="s">
        <v>2789</v>
      </c>
      <c r="M68" s="437" t="s">
        <v>2789</v>
      </c>
      <c r="N68" s="437" t="s">
        <v>2789</v>
      </c>
      <c r="O68" s="437"/>
      <c r="P68" s="437"/>
      <c r="Q68" s="437"/>
      <c r="R68" s="437"/>
      <c r="S68" s="437" t="s">
        <v>2790</v>
      </c>
      <c r="T68" s="437" t="s">
        <v>789</v>
      </c>
      <c r="U68" s="437" t="s">
        <v>1351</v>
      </c>
      <c r="V68" s="437"/>
      <c r="W68" s="437" t="s">
        <v>78</v>
      </c>
      <c r="X68" s="437" t="s">
        <v>789</v>
      </c>
      <c r="Y68" s="437" t="s">
        <v>1343</v>
      </c>
      <c r="Z68" s="437" t="s">
        <v>2791</v>
      </c>
    </row>
    <row r="69" spans="1:26" s="341" customFormat="1" ht="20.100000000000001" customHeight="1" x14ac:dyDescent="0.2">
      <c r="A69" s="437">
        <v>68</v>
      </c>
      <c r="B69" s="437" t="s">
        <v>209</v>
      </c>
      <c r="C69" s="437" t="s">
        <v>2348</v>
      </c>
      <c r="D69" s="437" t="s">
        <v>1665</v>
      </c>
      <c r="E69" s="437"/>
      <c r="F69" s="438" t="s">
        <v>229</v>
      </c>
      <c r="G69" s="437" t="s">
        <v>1782</v>
      </c>
      <c r="H69" s="437" t="s">
        <v>23</v>
      </c>
      <c r="I69" s="437" t="s">
        <v>765</v>
      </c>
      <c r="J69" s="437" t="s">
        <v>235</v>
      </c>
      <c r="K69" s="437" t="s">
        <v>1401</v>
      </c>
      <c r="L69" s="437" t="s">
        <v>1073</v>
      </c>
      <c r="M69" s="437" t="s">
        <v>1073</v>
      </c>
      <c r="N69" s="437" t="s">
        <v>2227</v>
      </c>
      <c r="O69" s="437"/>
      <c r="P69" s="437"/>
      <c r="Q69" s="437"/>
      <c r="R69" s="437"/>
      <c r="S69" s="437" t="s">
        <v>292</v>
      </c>
      <c r="T69" s="437"/>
      <c r="U69" s="437"/>
      <c r="V69" s="437"/>
      <c r="W69" s="437" t="s">
        <v>1849</v>
      </c>
      <c r="X69" s="437"/>
      <c r="Y69" s="437"/>
      <c r="Z69" s="437"/>
    </row>
    <row r="70" spans="1:26" s="341" customFormat="1" ht="20.100000000000001" customHeight="1" x14ac:dyDescent="0.2">
      <c r="A70" s="437">
        <v>69</v>
      </c>
      <c r="B70" s="437" t="s">
        <v>209</v>
      </c>
      <c r="C70" s="437" t="s">
        <v>2792</v>
      </c>
      <c r="D70" s="437" t="s">
        <v>2793</v>
      </c>
      <c r="E70" s="437" t="s">
        <v>774</v>
      </c>
      <c r="F70" s="438" t="s">
        <v>229</v>
      </c>
      <c r="G70" s="437" t="s">
        <v>1782</v>
      </c>
      <c r="H70" s="437" t="s">
        <v>23</v>
      </c>
      <c r="I70" s="437" t="s">
        <v>765</v>
      </c>
      <c r="J70" s="437" t="s">
        <v>231</v>
      </c>
      <c r="K70" s="437" t="s">
        <v>1416</v>
      </c>
      <c r="L70" s="437" t="s">
        <v>2794</v>
      </c>
      <c r="M70" s="437" t="s">
        <v>2794</v>
      </c>
      <c r="N70" s="437" t="s">
        <v>2794</v>
      </c>
      <c r="O70" s="437"/>
      <c r="P70" s="437"/>
      <c r="Q70" s="437"/>
      <c r="R70" s="437"/>
      <c r="S70" s="437" t="s">
        <v>2795</v>
      </c>
      <c r="T70" s="437" t="s">
        <v>789</v>
      </c>
      <c r="U70" s="437" t="s">
        <v>1346</v>
      </c>
      <c r="V70" s="437"/>
      <c r="W70" s="437" t="s">
        <v>2796</v>
      </c>
      <c r="X70" s="437" t="s">
        <v>789</v>
      </c>
      <c r="Y70" s="437" t="s">
        <v>1340</v>
      </c>
      <c r="Z70" s="437"/>
    </row>
    <row r="71" spans="1:26" s="341" customFormat="1" ht="20.100000000000001" customHeight="1" x14ac:dyDescent="0.2">
      <c r="A71" s="437">
        <v>70</v>
      </c>
      <c r="B71" s="437" t="s">
        <v>209</v>
      </c>
      <c r="C71" s="437" t="s">
        <v>2797</v>
      </c>
      <c r="D71" s="437" t="s">
        <v>2798</v>
      </c>
      <c r="E71" s="437" t="s">
        <v>774</v>
      </c>
      <c r="F71" s="438" t="s">
        <v>229</v>
      </c>
      <c r="G71" s="437" t="s">
        <v>1782</v>
      </c>
      <c r="H71" s="437" t="s">
        <v>23</v>
      </c>
      <c r="I71" s="437" t="s">
        <v>765</v>
      </c>
      <c r="J71" s="437" t="s">
        <v>2799</v>
      </c>
      <c r="K71" s="437" t="s">
        <v>1407</v>
      </c>
      <c r="L71" s="437" t="s">
        <v>2800</v>
      </c>
      <c r="M71" s="437" t="s">
        <v>2800</v>
      </c>
      <c r="N71" s="437" t="s">
        <v>2801</v>
      </c>
      <c r="O71" s="437"/>
      <c r="P71" s="437"/>
      <c r="Q71" s="437"/>
      <c r="R71" s="437"/>
      <c r="S71" s="437" t="s">
        <v>2802</v>
      </c>
      <c r="T71" s="437"/>
      <c r="U71" s="437"/>
      <c r="V71" s="437"/>
      <c r="W71" s="437" t="s">
        <v>2803</v>
      </c>
      <c r="X71" s="437"/>
      <c r="Y71" s="437"/>
      <c r="Z71" s="437"/>
    </row>
    <row r="72" spans="1:26" s="341" customFormat="1" ht="20.100000000000001" customHeight="1" x14ac:dyDescent="0.2">
      <c r="A72" s="437">
        <v>71</v>
      </c>
      <c r="B72" s="437" t="s">
        <v>209</v>
      </c>
      <c r="C72" s="437" t="s">
        <v>2804</v>
      </c>
      <c r="D72" s="437" t="s">
        <v>2721</v>
      </c>
      <c r="E72" s="437" t="s">
        <v>774</v>
      </c>
      <c r="F72" s="438" t="s">
        <v>230</v>
      </c>
      <c r="G72" s="437" t="s">
        <v>1782</v>
      </c>
      <c r="H72" s="437" t="s">
        <v>23</v>
      </c>
      <c r="I72" s="437" t="s">
        <v>765</v>
      </c>
      <c r="J72" s="437" t="s">
        <v>2551</v>
      </c>
      <c r="K72" s="437" t="s">
        <v>2805</v>
      </c>
      <c r="L72" s="437" t="s">
        <v>2806</v>
      </c>
      <c r="M72" s="437" t="s">
        <v>2806</v>
      </c>
      <c r="N72" s="437" t="s">
        <v>2807</v>
      </c>
      <c r="O72" s="437"/>
      <c r="P72" s="437"/>
      <c r="Q72" s="437"/>
      <c r="R72" s="437"/>
      <c r="S72" s="437" t="s">
        <v>2808</v>
      </c>
      <c r="T72" s="437" t="s">
        <v>789</v>
      </c>
      <c r="U72" s="437" t="s">
        <v>1348</v>
      </c>
      <c r="V72" s="437"/>
      <c r="W72" s="437" t="s">
        <v>2809</v>
      </c>
      <c r="X72" s="437" t="s">
        <v>789</v>
      </c>
      <c r="Y72" s="437" t="s">
        <v>1347</v>
      </c>
      <c r="Z72" s="437"/>
    </row>
    <row r="73" spans="1:26" s="341" customFormat="1" ht="20.100000000000001" customHeight="1" x14ac:dyDescent="0.2">
      <c r="A73" s="437">
        <v>72</v>
      </c>
      <c r="B73" s="437" t="s">
        <v>209</v>
      </c>
      <c r="C73" s="437" t="s">
        <v>2810</v>
      </c>
      <c r="D73" s="437" t="s">
        <v>2811</v>
      </c>
      <c r="E73" s="437" t="s">
        <v>774</v>
      </c>
      <c r="F73" s="438" t="s">
        <v>229</v>
      </c>
      <c r="G73" s="437" t="s">
        <v>1782</v>
      </c>
      <c r="H73" s="437" t="s">
        <v>23</v>
      </c>
      <c r="I73" s="437" t="s">
        <v>765</v>
      </c>
      <c r="J73" s="437" t="s">
        <v>2551</v>
      </c>
      <c r="K73" s="437" t="s">
        <v>1392</v>
      </c>
      <c r="L73" s="437" t="s">
        <v>2812</v>
      </c>
      <c r="M73" s="437" t="s">
        <v>2812</v>
      </c>
      <c r="N73" s="437" t="s">
        <v>2813</v>
      </c>
      <c r="O73" s="437"/>
      <c r="P73" s="437"/>
      <c r="Q73" s="437"/>
      <c r="R73" s="437"/>
      <c r="S73" s="437" t="s">
        <v>1098</v>
      </c>
      <c r="T73" s="437" t="s">
        <v>789</v>
      </c>
      <c r="U73" s="437" t="s">
        <v>1350</v>
      </c>
      <c r="V73" s="437"/>
      <c r="W73" s="437" t="s">
        <v>2814</v>
      </c>
      <c r="X73" s="437" t="s">
        <v>789</v>
      </c>
      <c r="Y73" s="437" t="s">
        <v>1338</v>
      </c>
      <c r="Z73" s="437"/>
    </row>
    <row r="74" spans="1:26" s="341" customFormat="1" ht="20.100000000000001" customHeight="1" x14ac:dyDescent="0.2">
      <c r="A74" s="437">
        <v>73</v>
      </c>
      <c r="B74" s="437" t="s">
        <v>209</v>
      </c>
      <c r="C74" s="437" t="s">
        <v>644</v>
      </c>
      <c r="D74" s="437" t="s">
        <v>2815</v>
      </c>
      <c r="E74" s="437"/>
      <c r="F74" s="438" t="s">
        <v>229</v>
      </c>
      <c r="G74" s="437" t="s">
        <v>1782</v>
      </c>
      <c r="H74" s="437" t="s">
        <v>23</v>
      </c>
      <c r="I74" s="437" t="s">
        <v>765</v>
      </c>
      <c r="J74" s="437" t="s">
        <v>231</v>
      </c>
      <c r="K74" s="437" t="s">
        <v>1416</v>
      </c>
      <c r="L74" s="437" t="s">
        <v>2816</v>
      </c>
      <c r="M74" s="437" t="s">
        <v>2816</v>
      </c>
      <c r="N74" s="437" t="s">
        <v>2794</v>
      </c>
      <c r="O74" s="437"/>
      <c r="P74" s="437"/>
      <c r="Q74" s="437"/>
      <c r="R74" s="437"/>
      <c r="S74" s="437" t="s">
        <v>2817</v>
      </c>
      <c r="T74" s="437" t="s">
        <v>789</v>
      </c>
      <c r="U74" s="437" t="s">
        <v>1342</v>
      </c>
      <c r="V74" s="437"/>
      <c r="W74" s="437" t="s">
        <v>2818</v>
      </c>
      <c r="X74" s="437" t="s">
        <v>789</v>
      </c>
      <c r="Y74" s="437" t="s">
        <v>1349</v>
      </c>
      <c r="Z74" s="437"/>
    </row>
    <row r="75" spans="1:26" s="341" customFormat="1" ht="20.100000000000001" customHeight="1" x14ac:dyDescent="0.2">
      <c r="A75" s="437">
        <v>74</v>
      </c>
      <c r="B75" s="437" t="s">
        <v>209</v>
      </c>
      <c r="C75" s="437" t="s">
        <v>2819</v>
      </c>
      <c r="D75" s="437" t="s">
        <v>1744</v>
      </c>
      <c r="E75" s="437" t="s">
        <v>774</v>
      </c>
      <c r="F75" s="438" t="s">
        <v>229</v>
      </c>
      <c r="G75" s="437" t="s">
        <v>1782</v>
      </c>
      <c r="H75" s="437" t="s">
        <v>23</v>
      </c>
      <c r="I75" s="437" t="s">
        <v>765</v>
      </c>
      <c r="J75" s="437" t="s">
        <v>231</v>
      </c>
      <c r="K75" s="437" t="s">
        <v>1404</v>
      </c>
      <c r="L75" s="437" t="s">
        <v>2820</v>
      </c>
      <c r="M75" s="437" t="s">
        <v>2820</v>
      </c>
      <c r="N75" s="437" t="s">
        <v>2821</v>
      </c>
      <c r="O75" s="437"/>
      <c r="P75" s="437"/>
      <c r="Q75" s="437"/>
      <c r="R75" s="437"/>
      <c r="S75" s="437" t="s">
        <v>616</v>
      </c>
      <c r="T75" s="437" t="s">
        <v>789</v>
      </c>
      <c r="U75" s="437" t="s">
        <v>1341</v>
      </c>
      <c r="V75" s="437"/>
      <c r="W75" s="437" t="s">
        <v>1050</v>
      </c>
      <c r="X75" s="437" t="s">
        <v>789</v>
      </c>
      <c r="Y75" s="437" t="s">
        <v>1341</v>
      </c>
      <c r="Z75" s="437"/>
    </row>
    <row r="76" spans="1:26" s="341" customFormat="1" ht="20.100000000000001" customHeight="1" x14ac:dyDescent="0.2">
      <c r="A76" s="437">
        <v>75</v>
      </c>
      <c r="B76" s="437" t="s">
        <v>209</v>
      </c>
      <c r="C76" s="437" t="s">
        <v>2822</v>
      </c>
      <c r="D76" s="437" t="s">
        <v>2679</v>
      </c>
      <c r="E76" s="437" t="s">
        <v>774</v>
      </c>
      <c r="F76" s="438" t="s">
        <v>229</v>
      </c>
      <c r="G76" s="437" t="s">
        <v>1782</v>
      </c>
      <c r="H76" s="437" t="s">
        <v>23</v>
      </c>
      <c r="I76" s="437" t="s">
        <v>765</v>
      </c>
      <c r="J76" s="437" t="s">
        <v>2551</v>
      </c>
      <c r="K76" s="437" t="s">
        <v>2823</v>
      </c>
      <c r="L76" s="437" t="s">
        <v>2824</v>
      </c>
      <c r="M76" s="437" t="s">
        <v>2824</v>
      </c>
      <c r="N76" s="437" t="s">
        <v>2825</v>
      </c>
      <c r="O76" s="437"/>
      <c r="P76" s="437"/>
      <c r="Q76" s="437"/>
      <c r="R76" s="437"/>
      <c r="S76" s="437" t="s">
        <v>2826</v>
      </c>
      <c r="T76" s="437" t="s">
        <v>789</v>
      </c>
      <c r="U76" s="437" t="s">
        <v>1350</v>
      </c>
      <c r="V76" s="437"/>
      <c r="W76" s="437" t="s">
        <v>2827</v>
      </c>
      <c r="X76" s="437" t="s">
        <v>789</v>
      </c>
      <c r="Y76" s="437" t="s">
        <v>1350</v>
      </c>
      <c r="Z76" s="437"/>
    </row>
    <row r="77" spans="1:26" s="341" customFormat="1" ht="20.100000000000001" customHeight="1" x14ac:dyDescent="0.2">
      <c r="A77" s="437">
        <v>76</v>
      </c>
      <c r="B77" s="437" t="s">
        <v>209</v>
      </c>
      <c r="C77" s="437" t="s">
        <v>2828</v>
      </c>
      <c r="D77" s="437" t="s">
        <v>2829</v>
      </c>
      <c r="E77" s="437"/>
      <c r="F77" s="438" t="s">
        <v>229</v>
      </c>
      <c r="G77" s="437" t="s">
        <v>1782</v>
      </c>
      <c r="H77" s="437" t="s">
        <v>23</v>
      </c>
      <c r="I77" s="437" t="s">
        <v>765</v>
      </c>
      <c r="J77" s="437" t="s">
        <v>236</v>
      </c>
      <c r="K77" s="437" t="s">
        <v>1385</v>
      </c>
      <c r="L77" s="437" t="s">
        <v>2830</v>
      </c>
      <c r="M77" s="437" t="s">
        <v>2830</v>
      </c>
      <c r="N77" s="437" t="s">
        <v>2830</v>
      </c>
      <c r="O77" s="437"/>
      <c r="P77" s="437"/>
      <c r="Q77" s="437"/>
      <c r="R77" s="437"/>
      <c r="S77" s="437" t="s">
        <v>2831</v>
      </c>
      <c r="T77" s="437" t="s">
        <v>789</v>
      </c>
      <c r="U77" s="437" t="s">
        <v>1353</v>
      </c>
      <c r="V77" s="437"/>
      <c r="W77" s="437" t="s">
        <v>2832</v>
      </c>
      <c r="X77" s="437" t="s">
        <v>789</v>
      </c>
      <c r="Y77" s="437" t="s">
        <v>1367</v>
      </c>
      <c r="Z77" s="437"/>
    </row>
    <row r="78" spans="1:26" s="341" customFormat="1" ht="20.100000000000001" customHeight="1" x14ac:dyDescent="0.2">
      <c r="A78" s="437">
        <v>77</v>
      </c>
      <c r="B78" s="437" t="s">
        <v>209</v>
      </c>
      <c r="C78" s="437" t="s">
        <v>86</v>
      </c>
      <c r="D78" s="437" t="s">
        <v>2833</v>
      </c>
      <c r="E78" s="437" t="s">
        <v>774</v>
      </c>
      <c r="F78" s="438" t="s">
        <v>229</v>
      </c>
      <c r="G78" s="437" t="s">
        <v>1782</v>
      </c>
      <c r="H78" s="437" t="s">
        <v>23</v>
      </c>
      <c r="I78" s="437" t="s">
        <v>765</v>
      </c>
      <c r="J78" s="437" t="s">
        <v>231</v>
      </c>
      <c r="K78" s="437" t="s">
        <v>2834</v>
      </c>
      <c r="L78" s="437" t="s">
        <v>2835</v>
      </c>
      <c r="M78" s="437" t="s">
        <v>2835</v>
      </c>
      <c r="N78" s="437" t="s">
        <v>2835</v>
      </c>
      <c r="O78" s="437"/>
      <c r="P78" s="437"/>
      <c r="Q78" s="437"/>
      <c r="R78" s="437"/>
      <c r="S78" s="437" t="s">
        <v>389</v>
      </c>
      <c r="T78" s="437" t="s">
        <v>789</v>
      </c>
      <c r="U78" s="437" t="s">
        <v>2836</v>
      </c>
      <c r="V78" s="437"/>
      <c r="W78" s="437" t="s">
        <v>2837</v>
      </c>
      <c r="X78" s="437" t="s">
        <v>789</v>
      </c>
      <c r="Y78" s="437" t="s">
        <v>1356</v>
      </c>
      <c r="Z78" s="437"/>
    </row>
    <row r="79" spans="1:26" ht="20.100000000000001" customHeight="1" x14ac:dyDescent="0.2">
      <c r="A79" s="343">
        <v>78</v>
      </c>
      <c r="B79" s="343" t="s">
        <v>210</v>
      </c>
      <c r="C79" s="343" t="s">
        <v>2838</v>
      </c>
      <c r="D79" s="343" t="s">
        <v>2839</v>
      </c>
      <c r="E79" s="343" t="s">
        <v>774</v>
      </c>
      <c r="F79" s="344" t="s">
        <v>229</v>
      </c>
      <c r="G79" s="343" t="s">
        <v>1782</v>
      </c>
      <c r="H79" s="343" t="s">
        <v>23</v>
      </c>
      <c r="I79" s="343" t="s">
        <v>765</v>
      </c>
      <c r="J79" s="343" t="s">
        <v>231</v>
      </c>
      <c r="K79" s="343" t="s">
        <v>2761</v>
      </c>
      <c r="L79" s="343" t="s">
        <v>1074</v>
      </c>
      <c r="M79" s="343" t="s">
        <v>1074</v>
      </c>
      <c r="N79" s="343" t="s">
        <v>1074</v>
      </c>
      <c r="O79" s="343"/>
      <c r="P79" s="343"/>
      <c r="Q79" s="343"/>
      <c r="R79" s="343"/>
      <c r="S79" s="343" t="s">
        <v>2840</v>
      </c>
      <c r="T79" s="343" t="s">
        <v>791</v>
      </c>
      <c r="U79" s="343" t="s">
        <v>1357</v>
      </c>
      <c r="V79" s="343" t="s">
        <v>2841</v>
      </c>
      <c r="W79" s="343" t="s">
        <v>2842</v>
      </c>
      <c r="X79" s="343" t="s">
        <v>791</v>
      </c>
      <c r="Y79" s="343" t="s">
        <v>1359</v>
      </c>
      <c r="Z79" s="343"/>
    </row>
    <row r="80" spans="1:26" ht="20.100000000000001" customHeight="1" x14ac:dyDescent="0.2">
      <c r="A80" s="343">
        <v>79</v>
      </c>
      <c r="B80" s="343" t="s">
        <v>210</v>
      </c>
      <c r="C80" s="343" t="s">
        <v>2843</v>
      </c>
      <c r="D80" s="343" t="s">
        <v>2844</v>
      </c>
      <c r="E80" s="343" t="s">
        <v>774</v>
      </c>
      <c r="F80" s="344" t="s">
        <v>229</v>
      </c>
      <c r="G80" s="343" t="s">
        <v>1782</v>
      </c>
      <c r="H80" s="343" t="s">
        <v>23</v>
      </c>
      <c r="I80" s="343" t="s">
        <v>765</v>
      </c>
      <c r="J80" s="343" t="s">
        <v>231</v>
      </c>
      <c r="K80" s="343" t="s">
        <v>1398</v>
      </c>
      <c r="L80" s="343" t="s">
        <v>1086</v>
      </c>
      <c r="M80" s="343" t="s">
        <v>1086</v>
      </c>
      <c r="N80" s="343" t="s">
        <v>1086</v>
      </c>
      <c r="O80" s="343"/>
      <c r="P80" s="343"/>
      <c r="Q80" s="343"/>
      <c r="R80" s="343"/>
      <c r="S80" s="343" t="s">
        <v>2845</v>
      </c>
      <c r="T80" s="343" t="s">
        <v>2846</v>
      </c>
      <c r="U80" s="343" t="s">
        <v>1342</v>
      </c>
      <c r="V80" s="343" t="s">
        <v>2847</v>
      </c>
      <c r="W80" s="343" t="s">
        <v>2848</v>
      </c>
      <c r="X80" s="343" t="s">
        <v>2849</v>
      </c>
      <c r="Y80" s="343" t="s">
        <v>1346</v>
      </c>
      <c r="Z80" s="343" t="s">
        <v>2850</v>
      </c>
    </row>
    <row r="81" spans="1:26" ht="20.100000000000001" customHeight="1" x14ac:dyDescent="0.2">
      <c r="A81" s="343">
        <v>80</v>
      </c>
      <c r="B81" s="343" t="s">
        <v>210</v>
      </c>
      <c r="C81" s="343" t="s">
        <v>2851</v>
      </c>
      <c r="D81" s="343" t="s">
        <v>2852</v>
      </c>
      <c r="E81" s="343" t="s">
        <v>774</v>
      </c>
      <c r="F81" s="344" t="s">
        <v>229</v>
      </c>
      <c r="G81" s="343" t="s">
        <v>1782</v>
      </c>
      <c r="H81" s="343" t="s">
        <v>23</v>
      </c>
      <c r="I81" s="343" t="s">
        <v>765</v>
      </c>
      <c r="J81" s="343" t="s">
        <v>231</v>
      </c>
      <c r="K81" s="343" t="s">
        <v>1398</v>
      </c>
      <c r="L81" s="343" t="s">
        <v>1086</v>
      </c>
      <c r="M81" s="343" t="s">
        <v>1086</v>
      </c>
      <c r="N81" s="343" t="s">
        <v>1086</v>
      </c>
      <c r="O81" s="343"/>
      <c r="P81" s="343"/>
      <c r="Q81" s="343"/>
      <c r="R81" s="343"/>
      <c r="S81" s="343" t="s">
        <v>2853</v>
      </c>
      <c r="T81" s="343" t="s">
        <v>791</v>
      </c>
      <c r="U81" s="343" t="s">
        <v>1347</v>
      </c>
      <c r="V81" s="343" t="s">
        <v>2854</v>
      </c>
      <c r="W81" s="343" t="s">
        <v>2855</v>
      </c>
      <c r="X81" s="343" t="s">
        <v>791</v>
      </c>
      <c r="Y81" s="343" t="s">
        <v>1346</v>
      </c>
      <c r="Z81" s="343"/>
    </row>
    <row r="82" spans="1:26" ht="20.100000000000001" customHeight="1" x14ac:dyDescent="0.2">
      <c r="A82" s="343">
        <v>81</v>
      </c>
      <c r="B82" s="343" t="s">
        <v>210</v>
      </c>
      <c r="C82" s="343" t="s">
        <v>2856</v>
      </c>
      <c r="D82" s="343" t="s">
        <v>2857</v>
      </c>
      <c r="E82" s="343" t="s">
        <v>774</v>
      </c>
      <c r="F82" s="344" t="s">
        <v>230</v>
      </c>
      <c r="G82" s="343" t="s">
        <v>1782</v>
      </c>
      <c r="H82" s="343" t="s">
        <v>23</v>
      </c>
      <c r="I82" s="343" t="s">
        <v>765</v>
      </c>
      <c r="J82" s="343" t="s">
        <v>231</v>
      </c>
      <c r="K82" s="343" t="s">
        <v>1369</v>
      </c>
      <c r="L82" s="343" t="s">
        <v>1074</v>
      </c>
      <c r="M82" s="343" t="s">
        <v>1074</v>
      </c>
      <c r="N82" s="343" t="s">
        <v>1074</v>
      </c>
      <c r="O82" s="343"/>
      <c r="P82" s="343"/>
      <c r="Q82" s="343"/>
      <c r="R82" s="343"/>
      <c r="S82" s="343" t="s">
        <v>2858</v>
      </c>
      <c r="T82" s="343" t="s">
        <v>2859</v>
      </c>
      <c r="U82" s="343" t="s">
        <v>1340</v>
      </c>
      <c r="V82" s="343" t="s">
        <v>2860</v>
      </c>
      <c r="W82" s="343" t="s">
        <v>2861</v>
      </c>
      <c r="X82" s="343" t="s">
        <v>2859</v>
      </c>
      <c r="Y82" s="343" t="s">
        <v>1340</v>
      </c>
      <c r="Z82" s="343"/>
    </row>
    <row r="83" spans="1:26" ht="20.100000000000001" customHeight="1" x14ac:dyDescent="0.2">
      <c r="A83" s="343">
        <v>82</v>
      </c>
      <c r="B83" s="343" t="s">
        <v>210</v>
      </c>
      <c r="C83" s="343" t="s">
        <v>2862</v>
      </c>
      <c r="D83" s="343" t="s">
        <v>2863</v>
      </c>
      <c r="E83" s="343"/>
      <c r="F83" s="344" t="s">
        <v>229</v>
      </c>
      <c r="G83" s="343" t="s">
        <v>1782</v>
      </c>
      <c r="H83" s="343" t="s">
        <v>23</v>
      </c>
      <c r="I83" s="343" t="s">
        <v>765</v>
      </c>
      <c r="J83" s="343" t="s">
        <v>2551</v>
      </c>
      <c r="K83" s="343" t="s">
        <v>1404</v>
      </c>
      <c r="L83" s="343" t="s">
        <v>1072</v>
      </c>
      <c r="M83" s="343" t="s">
        <v>1072</v>
      </c>
      <c r="N83" s="343" t="s">
        <v>1072</v>
      </c>
      <c r="O83" s="343"/>
      <c r="P83" s="343"/>
      <c r="Q83" s="343"/>
      <c r="R83" s="343"/>
      <c r="S83" s="343" t="s">
        <v>2864</v>
      </c>
      <c r="T83" s="343" t="s">
        <v>791</v>
      </c>
      <c r="U83" s="343" t="s">
        <v>1356</v>
      </c>
      <c r="V83" s="343" t="s">
        <v>2865</v>
      </c>
      <c r="W83" s="343" t="s">
        <v>2866</v>
      </c>
      <c r="X83" s="343"/>
      <c r="Y83" s="343" t="s">
        <v>1349</v>
      </c>
      <c r="Z83" s="343"/>
    </row>
    <row r="84" spans="1:26" ht="20.100000000000001" customHeight="1" x14ac:dyDescent="0.2">
      <c r="A84" s="343">
        <v>83</v>
      </c>
      <c r="B84" s="343" t="s">
        <v>210</v>
      </c>
      <c r="C84" s="343" t="s">
        <v>1160</v>
      </c>
      <c r="D84" s="343" t="s">
        <v>2867</v>
      </c>
      <c r="E84" s="343"/>
      <c r="F84" s="344" t="s">
        <v>229</v>
      </c>
      <c r="G84" s="343" t="s">
        <v>1782</v>
      </c>
      <c r="H84" s="343" t="s">
        <v>23</v>
      </c>
      <c r="I84" s="343" t="s">
        <v>765</v>
      </c>
      <c r="J84" s="343" t="s">
        <v>231</v>
      </c>
      <c r="K84" s="343" t="s">
        <v>1410</v>
      </c>
      <c r="L84" s="343" t="s">
        <v>1086</v>
      </c>
      <c r="M84" s="343" t="s">
        <v>1086</v>
      </c>
      <c r="N84" s="343" t="s">
        <v>1086</v>
      </c>
      <c r="O84" s="343" t="s">
        <v>684</v>
      </c>
      <c r="P84" s="343"/>
      <c r="Q84" s="343" t="s">
        <v>2437</v>
      </c>
      <c r="R84" s="343"/>
      <c r="S84" s="343" t="s">
        <v>2868</v>
      </c>
      <c r="T84" s="343" t="s">
        <v>791</v>
      </c>
      <c r="U84" s="343" t="s">
        <v>1349</v>
      </c>
      <c r="V84" s="343" t="s">
        <v>2869</v>
      </c>
      <c r="W84" s="343" t="s">
        <v>2870</v>
      </c>
      <c r="X84" s="343" t="s">
        <v>1363</v>
      </c>
      <c r="Y84" s="343" t="s">
        <v>1338</v>
      </c>
      <c r="Z84" s="343"/>
    </row>
    <row r="85" spans="1:26" ht="20.100000000000001" customHeight="1" x14ac:dyDescent="0.2">
      <c r="A85" s="343">
        <v>84</v>
      </c>
      <c r="B85" s="343" t="s">
        <v>210</v>
      </c>
      <c r="C85" s="343" t="s">
        <v>2871</v>
      </c>
      <c r="D85" s="343" t="s">
        <v>2872</v>
      </c>
      <c r="E85" s="343"/>
      <c r="F85" s="344" t="s">
        <v>229</v>
      </c>
      <c r="G85" s="343" t="s">
        <v>1782</v>
      </c>
      <c r="H85" s="343" t="s">
        <v>23</v>
      </c>
      <c r="I85" s="343" t="s">
        <v>765</v>
      </c>
      <c r="J85" s="343" t="s">
        <v>231</v>
      </c>
      <c r="K85" s="343" t="s">
        <v>1991</v>
      </c>
      <c r="L85" s="343" t="s">
        <v>1086</v>
      </c>
      <c r="M85" s="343" t="s">
        <v>1086</v>
      </c>
      <c r="N85" s="343" t="s">
        <v>1086</v>
      </c>
      <c r="O85" s="343"/>
      <c r="P85" s="343"/>
      <c r="Q85" s="343"/>
      <c r="R85" s="343"/>
      <c r="S85" s="343" t="s">
        <v>2873</v>
      </c>
      <c r="T85" s="343"/>
      <c r="U85" s="343" t="s">
        <v>1345</v>
      </c>
      <c r="V85" s="343"/>
      <c r="W85" s="343" t="s">
        <v>2874</v>
      </c>
      <c r="X85" s="343"/>
      <c r="Y85" s="343" t="s">
        <v>1342</v>
      </c>
      <c r="Z85" s="343"/>
    </row>
    <row r="86" spans="1:26" ht="20.100000000000001" customHeight="1" x14ac:dyDescent="0.2">
      <c r="A86" s="343">
        <v>85</v>
      </c>
      <c r="B86" s="343" t="s">
        <v>210</v>
      </c>
      <c r="C86" s="343" t="s">
        <v>2875</v>
      </c>
      <c r="D86" s="343" t="s">
        <v>1202</v>
      </c>
      <c r="E86" s="343"/>
      <c r="F86" s="344" t="s">
        <v>229</v>
      </c>
      <c r="G86" s="343" t="s">
        <v>1782</v>
      </c>
      <c r="H86" s="343" t="s">
        <v>23</v>
      </c>
      <c r="I86" s="343" t="s">
        <v>765</v>
      </c>
      <c r="J86" s="343" t="s">
        <v>872</v>
      </c>
      <c r="K86" s="343" t="s">
        <v>1398</v>
      </c>
      <c r="L86" s="343" t="s">
        <v>1086</v>
      </c>
      <c r="M86" s="343" t="s">
        <v>1086</v>
      </c>
      <c r="N86" s="343" t="s">
        <v>1086</v>
      </c>
      <c r="O86" s="343"/>
      <c r="P86" s="343"/>
      <c r="Q86" s="343"/>
      <c r="R86" s="343"/>
      <c r="S86" s="343" t="s">
        <v>2876</v>
      </c>
      <c r="T86" s="343" t="s">
        <v>2859</v>
      </c>
      <c r="U86" s="343"/>
      <c r="V86" s="343" t="s">
        <v>2877</v>
      </c>
      <c r="W86" s="343" t="s">
        <v>2878</v>
      </c>
      <c r="X86" s="343" t="s">
        <v>2859</v>
      </c>
      <c r="Y86" s="343"/>
      <c r="Z86" s="343" t="s">
        <v>2879</v>
      </c>
    </row>
    <row r="87" spans="1:26" ht="20.100000000000001" customHeight="1" x14ac:dyDescent="0.2">
      <c r="A87" s="343">
        <v>86</v>
      </c>
      <c r="B87" s="343" t="s">
        <v>210</v>
      </c>
      <c r="C87" s="343" t="s">
        <v>2880</v>
      </c>
      <c r="D87" s="343" t="s">
        <v>2881</v>
      </c>
      <c r="E87" s="343"/>
      <c r="F87" s="344" t="s">
        <v>229</v>
      </c>
      <c r="G87" s="343" t="s">
        <v>1782</v>
      </c>
      <c r="H87" s="343" t="s">
        <v>23</v>
      </c>
      <c r="I87" s="343" t="s">
        <v>765</v>
      </c>
      <c r="J87" s="343" t="s">
        <v>231</v>
      </c>
      <c r="K87" s="343" t="s">
        <v>1422</v>
      </c>
      <c r="L87" s="343" t="s">
        <v>1264</v>
      </c>
      <c r="M87" s="343" t="s">
        <v>1264</v>
      </c>
      <c r="N87" s="343" t="s">
        <v>1264</v>
      </c>
      <c r="O87" s="343"/>
      <c r="P87" s="343"/>
      <c r="Q87" s="343"/>
      <c r="R87" s="343"/>
      <c r="S87" s="343"/>
      <c r="T87" s="343"/>
      <c r="U87" s="343"/>
      <c r="V87" s="343"/>
      <c r="W87" s="343" t="s">
        <v>2882</v>
      </c>
      <c r="X87" s="343" t="s">
        <v>1364</v>
      </c>
      <c r="Y87" s="343"/>
      <c r="Z87" s="343"/>
    </row>
    <row r="88" spans="1:26" ht="20.100000000000001" customHeight="1" x14ac:dyDescent="0.2">
      <c r="A88" s="343">
        <v>87</v>
      </c>
      <c r="B88" s="343" t="s">
        <v>210</v>
      </c>
      <c r="C88" s="343" t="s">
        <v>2883</v>
      </c>
      <c r="D88" s="343" t="s">
        <v>2482</v>
      </c>
      <c r="E88" s="343" t="s">
        <v>774</v>
      </c>
      <c r="F88" s="344" t="s">
        <v>229</v>
      </c>
      <c r="G88" s="343" t="s">
        <v>1782</v>
      </c>
      <c r="H88" s="343" t="s">
        <v>23</v>
      </c>
      <c r="I88" s="343" t="s">
        <v>765</v>
      </c>
      <c r="J88" s="343" t="s">
        <v>231</v>
      </c>
      <c r="K88" s="343" t="s">
        <v>1383</v>
      </c>
      <c r="L88" s="343" t="s">
        <v>1086</v>
      </c>
      <c r="M88" s="343" t="s">
        <v>1086</v>
      </c>
      <c r="N88" s="343" t="s">
        <v>1086</v>
      </c>
      <c r="O88" s="343"/>
      <c r="P88" s="343"/>
      <c r="Q88" s="343"/>
      <c r="R88" s="343"/>
      <c r="S88" s="343" t="s">
        <v>2884</v>
      </c>
      <c r="T88" s="343" t="s">
        <v>791</v>
      </c>
      <c r="U88" s="343" t="s">
        <v>1346</v>
      </c>
      <c r="V88" s="343"/>
      <c r="W88" s="343" t="s">
        <v>2885</v>
      </c>
      <c r="X88" s="343" t="s">
        <v>791</v>
      </c>
      <c r="Y88" s="343" t="s">
        <v>1338</v>
      </c>
      <c r="Z88" s="343" t="s">
        <v>2886</v>
      </c>
    </row>
    <row r="89" spans="1:26" ht="20.100000000000001" customHeight="1" x14ac:dyDescent="0.2">
      <c r="A89" s="343">
        <v>88</v>
      </c>
      <c r="B89" s="343" t="s">
        <v>210</v>
      </c>
      <c r="C89" s="343" t="s">
        <v>2887</v>
      </c>
      <c r="D89" s="343" t="s">
        <v>2815</v>
      </c>
      <c r="E89" s="343" t="s">
        <v>774</v>
      </c>
      <c r="F89" s="344" t="s">
        <v>229</v>
      </c>
      <c r="G89" s="343" t="s">
        <v>1782</v>
      </c>
      <c r="H89" s="343" t="s">
        <v>23</v>
      </c>
      <c r="I89" s="343" t="s">
        <v>765</v>
      </c>
      <c r="J89" s="343" t="s">
        <v>231</v>
      </c>
      <c r="K89" s="343" t="s">
        <v>1428</v>
      </c>
      <c r="L89" s="343" t="s">
        <v>1264</v>
      </c>
      <c r="M89" s="343" t="s">
        <v>1264</v>
      </c>
      <c r="N89" s="343" t="s">
        <v>1264</v>
      </c>
      <c r="O89" s="343"/>
      <c r="P89" s="343"/>
      <c r="Q89" s="343"/>
      <c r="R89" s="343"/>
      <c r="S89" s="343" t="s">
        <v>2888</v>
      </c>
      <c r="T89" s="343" t="s">
        <v>791</v>
      </c>
      <c r="U89" s="343" t="s">
        <v>1339</v>
      </c>
      <c r="V89" s="343"/>
      <c r="W89" s="343" t="s">
        <v>2889</v>
      </c>
      <c r="X89" s="343" t="s">
        <v>791</v>
      </c>
      <c r="Y89" s="343" t="s">
        <v>1347</v>
      </c>
      <c r="Z89" s="343"/>
    </row>
    <row r="90" spans="1:26" ht="20.100000000000001" customHeight="1" x14ac:dyDescent="0.2">
      <c r="A90" s="343">
        <v>89</v>
      </c>
      <c r="B90" s="343" t="s">
        <v>210</v>
      </c>
      <c r="C90" s="343" t="s">
        <v>2890</v>
      </c>
      <c r="D90" s="343" t="s">
        <v>2891</v>
      </c>
      <c r="E90" s="343" t="s">
        <v>774</v>
      </c>
      <c r="F90" s="344" t="s">
        <v>229</v>
      </c>
      <c r="G90" s="343" t="s">
        <v>1782</v>
      </c>
      <c r="H90" s="343" t="s">
        <v>23</v>
      </c>
      <c r="I90" s="343" t="s">
        <v>765</v>
      </c>
      <c r="J90" s="343" t="s">
        <v>235</v>
      </c>
      <c r="K90" s="343" t="s">
        <v>1416</v>
      </c>
      <c r="L90" s="343" t="s">
        <v>1264</v>
      </c>
      <c r="M90" s="343" t="s">
        <v>1264</v>
      </c>
      <c r="N90" s="343" t="s">
        <v>1264</v>
      </c>
      <c r="O90" s="343"/>
      <c r="P90" s="343"/>
      <c r="Q90" s="343"/>
      <c r="R90" s="343"/>
      <c r="S90" s="343" t="s">
        <v>1758</v>
      </c>
      <c r="T90" s="343" t="s">
        <v>1364</v>
      </c>
      <c r="U90" s="343" t="s">
        <v>1337</v>
      </c>
      <c r="V90" s="343"/>
      <c r="W90" s="343" t="s">
        <v>2892</v>
      </c>
      <c r="X90" s="343" t="s">
        <v>1364</v>
      </c>
      <c r="Y90" s="343" t="s">
        <v>1351</v>
      </c>
      <c r="Z90" s="343"/>
    </row>
    <row r="91" spans="1:26" ht="20.100000000000001" customHeight="1" x14ac:dyDescent="0.2">
      <c r="A91" s="343">
        <v>90</v>
      </c>
      <c r="B91" s="343" t="s">
        <v>210</v>
      </c>
      <c r="C91" s="343" t="s">
        <v>2893</v>
      </c>
      <c r="D91" s="343" t="s">
        <v>2894</v>
      </c>
      <c r="E91" s="343"/>
      <c r="F91" s="344" t="s">
        <v>230</v>
      </c>
      <c r="G91" s="343" t="s">
        <v>1782</v>
      </c>
      <c r="H91" s="343" t="s">
        <v>23</v>
      </c>
      <c r="I91" s="343" t="s">
        <v>765</v>
      </c>
      <c r="J91" s="343" t="s">
        <v>231</v>
      </c>
      <c r="K91" s="343" t="s">
        <v>1369</v>
      </c>
      <c r="L91" s="343" t="s">
        <v>1074</v>
      </c>
      <c r="M91" s="343" t="s">
        <v>1074</v>
      </c>
      <c r="N91" s="343" t="s">
        <v>1074</v>
      </c>
      <c r="O91" s="343"/>
      <c r="P91" s="343"/>
      <c r="Q91" s="343"/>
      <c r="R91" s="343"/>
      <c r="S91" s="343" t="s">
        <v>321</v>
      </c>
      <c r="T91" s="343" t="s">
        <v>791</v>
      </c>
      <c r="U91" s="343" t="s">
        <v>1351</v>
      </c>
      <c r="V91" s="343" t="s">
        <v>2094</v>
      </c>
      <c r="W91" s="343" t="s">
        <v>1262</v>
      </c>
      <c r="X91" s="343" t="s">
        <v>791</v>
      </c>
      <c r="Y91" s="343" t="s">
        <v>1340</v>
      </c>
      <c r="Z91" s="343" t="s">
        <v>2895</v>
      </c>
    </row>
    <row r="92" spans="1:26" ht="20.100000000000001" customHeight="1" x14ac:dyDescent="0.2">
      <c r="A92" s="343">
        <v>91</v>
      </c>
      <c r="B92" s="343" t="s">
        <v>210</v>
      </c>
      <c r="C92" s="343" t="s">
        <v>2896</v>
      </c>
      <c r="D92" s="343" t="s">
        <v>2897</v>
      </c>
      <c r="E92" s="343"/>
      <c r="F92" s="344" t="s">
        <v>229</v>
      </c>
      <c r="G92" s="343" t="s">
        <v>1782</v>
      </c>
      <c r="H92" s="343" t="s">
        <v>23</v>
      </c>
      <c r="I92" s="343" t="s">
        <v>765</v>
      </c>
      <c r="J92" s="343" t="s">
        <v>231</v>
      </c>
      <c r="K92" s="343" t="s">
        <v>1392</v>
      </c>
      <c r="L92" s="343" t="s">
        <v>1072</v>
      </c>
      <c r="M92" s="343" t="s">
        <v>1072</v>
      </c>
      <c r="N92" s="343" t="s">
        <v>1072</v>
      </c>
      <c r="O92" s="343"/>
      <c r="P92" s="343"/>
      <c r="Q92" s="343"/>
      <c r="R92" s="343"/>
      <c r="S92" s="343" t="s">
        <v>304</v>
      </c>
      <c r="T92" s="343" t="s">
        <v>791</v>
      </c>
      <c r="U92" s="343"/>
      <c r="V92" s="343"/>
      <c r="W92" s="343" t="s">
        <v>2898</v>
      </c>
      <c r="X92" s="343" t="s">
        <v>791</v>
      </c>
      <c r="Y92" s="343"/>
      <c r="Z92" s="343"/>
    </row>
    <row r="93" spans="1:26" ht="20.100000000000001" customHeight="1" x14ac:dyDescent="0.2">
      <c r="A93" s="343">
        <v>92</v>
      </c>
      <c r="B93" s="343" t="s">
        <v>210</v>
      </c>
      <c r="C93" s="343" t="s">
        <v>2899</v>
      </c>
      <c r="D93" s="343" t="s">
        <v>2900</v>
      </c>
      <c r="E93" s="343"/>
      <c r="F93" s="344" t="s">
        <v>229</v>
      </c>
      <c r="G93" s="343" t="s">
        <v>1782</v>
      </c>
      <c r="H93" s="343" t="s">
        <v>23</v>
      </c>
      <c r="I93" s="343" t="s">
        <v>765</v>
      </c>
      <c r="J93" s="343" t="s">
        <v>2901</v>
      </c>
      <c r="K93" s="343" t="s">
        <v>1425</v>
      </c>
      <c r="L93" s="343" t="s">
        <v>1264</v>
      </c>
      <c r="M93" s="343" t="s">
        <v>1264</v>
      </c>
      <c r="N93" s="343" t="s">
        <v>1264</v>
      </c>
      <c r="O93" s="343"/>
      <c r="P93" s="343"/>
      <c r="Q93" s="343"/>
      <c r="R93" s="343"/>
      <c r="S93" s="343" t="s">
        <v>2902</v>
      </c>
      <c r="T93" s="343" t="s">
        <v>791</v>
      </c>
      <c r="U93" s="343" t="s">
        <v>1351</v>
      </c>
      <c r="V93" s="343"/>
      <c r="W93" s="343" t="s">
        <v>315</v>
      </c>
      <c r="X93" s="343" t="s">
        <v>791</v>
      </c>
      <c r="Y93" s="343" t="s">
        <v>1347</v>
      </c>
      <c r="Z93" s="343" t="s">
        <v>2903</v>
      </c>
    </row>
    <row r="94" spans="1:26" ht="20.100000000000001" customHeight="1" x14ac:dyDescent="0.2">
      <c r="A94" s="343">
        <v>93</v>
      </c>
      <c r="B94" s="343" t="s">
        <v>210</v>
      </c>
      <c r="C94" s="343" t="s">
        <v>2904</v>
      </c>
      <c r="D94" s="343" t="s">
        <v>2905</v>
      </c>
      <c r="E94" s="343"/>
      <c r="F94" s="344" t="s">
        <v>229</v>
      </c>
      <c r="G94" s="343" t="s">
        <v>1782</v>
      </c>
      <c r="H94" s="343" t="s">
        <v>23</v>
      </c>
      <c r="I94" s="343" t="s">
        <v>765</v>
      </c>
      <c r="J94" s="343" t="s">
        <v>231</v>
      </c>
      <c r="K94" s="343" t="s">
        <v>1994</v>
      </c>
      <c r="L94" s="343" t="s">
        <v>1074</v>
      </c>
      <c r="M94" s="343" t="s">
        <v>1074</v>
      </c>
      <c r="N94" s="343" t="s">
        <v>1074</v>
      </c>
      <c r="O94" s="343" t="s">
        <v>684</v>
      </c>
      <c r="P94" s="343"/>
      <c r="Q94" s="343" t="s">
        <v>2437</v>
      </c>
      <c r="R94" s="343"/>
      <c r="S94" s="343" t="s">
        <v>189</v>
      </c>
      <c r="T94" s="343" t="s">
        <v>791</v>
      </c>
      <c r="U94" s="343" t="s">
        <v>1339</v>
      </c>
      <c r="V94" s="343" t="s">
        <v>2906</v>
      </c>
      <c r="W94" s="343" t="s">
        <v>190</v>
      </c>
      <c r="X94" s="343" t="s">
        <v>1363</v>
      </c>
      <c r="Y94" s="343" t="s">
        <v>1339</v>
      </c>
      <c r="Z94" s="343"/>
    </row>
    <row r="95" spans="1:26" ht="20.100000000000001" customHeight="1" x14ac:dyDescent="0.2">
      <c r="A95" s="343">
        <v>94</v>
      </c>
      <c r="B95" s="343" t="s">
        <v>210</v>
      </c>
      <c r="C95" s="343" t="s">
        <v>2907</v>
      </c>
      <c r="D95" s="343" t="s">
        <v>2908</v>
      </c>
      <c r="E95" s="343"/>
      <c r="F95" s="344" t="s">
        <v>229</v>
      </c>
      <c r="G95" s="343" t="s">
        <v>1782</v>
      </c>
      <c r="H95" s="343" t="s">
        <v>23</v>
      </c>
      <c r="I95" s="343" t="s">
        <v>765</v>
      </c>
      <c r="J95" s="343" t="s">
        <v>231</v>
      </c>
      <c r="K95" s="343" t="s">
        <v>1378</v>
      </c>
      <c r="L95" s="343" t="s">
        <v>1074</v>
      </c>
      <c r="M95" s="343" t="s">
        <v>1074</v>
      </c>
      <c r="N95" s="343" t="s">
        <v>1074</v>
      </c>
      <c r="O95" s="343"/>
      <c r="P95" s="343"/>
      <c r="Q95" s="343"/>
      <c r="R95" s="343"/>
      <c r="S95" s="343" t="s">
        <v>2909</v>
      </c>
      <c r="T95" s="343" t="s">
        <v>2859</v>
      </c>
      <c r="U95" s="343" t="s">
        <v>1346</v>
      </c>
      <c r="V95" s="343" t="s">
        <v>2910</v>
      </c>
      <c r="W95" s="343" t="s">
        <v>2911</v>
      </c>
      <c r="X95" s="343" t="s">
        <v>2859</v>
      </c>
      <c r="Y95" s="343" t="s">
        <v>1340</v>
      </c>
      <c r="Z95" s="343"/>
    </row>
    <row r="96" spans="1:26" ht="20.100000000000001" customHeight="1" x14ac:dyDescent="0.2">
      <c r="A96" s="343">
        <v>95</v>
      </c>
      <c r="B96" s="343" t="s">
        <v>210</v>
      </c>
      <c r="C96" s="343" t="s">
        <v>2912</v>
      </c>
      <c r="D96" s="343" t="s">
        <v>2913</v>
      </c>
      <c r="E96" s="343"/>
      <c r="F96" s="344" t="s">
        <v>230</v>
      </c>
      <c r="G96" s="343" t="s">
        <v>1782</v>
      </c>
      <c r="H96" s="343" t="s">
        <v>23</v>
      </c>
      <c r="I96" s="343" t="s">
        <v>765</v>
      </c>
      <c r="J96" s="343" t="s">
        <v>231</v>
      </c>
      <c r="K96" s="343" t="s">
        <v>1402</v>
      </c>
      <c r="L96" s="343" t="s">
        <v>1072</v>
      </c>
      <c r="M96" s="343" t="s">
        <v>1072</v>
      </c>
      <c r="N96" s="343" t="s">
        <v>1072</v>
      </c>
      <c r="O96" s="343" t="s">
        <v>647</v>
      </c>
      <c r="P96" s="343" t="s">
        <v>2437</v>
      </c>
      <c r="Q96" s="343"/>
      <c r="R96" s="343"/>
      <c r="S96" s="343"/>
      <c r="T96" s="343"/>
      <c r="U96" s="343"/>
      <c r="V96" s="343"/>
      <c r="W96" s="343" t="s">
        <v>2914</v>
      </c>
      <c r="X96" s="343" t="s">
        <v>791</v>
      </c>
      <c r="Y96" s="343" t="s">
        <v>1337</v>
      </c>
      <c r="Z96" s="343" t="s">
        <v>2915</v>
      </c>
    </row>
    <row r="97" spans="1:26" ht="20.100000000000001" customHeight="1" x14ac:dyDescent="0.2">
      <c r="A97" s="343">
        <v>96</v>
      </c>
      <c r="B97" s="343" t="s">
        <v>210</v>
      </c>
      <c r="C97" s="343" t="s">
        <v>2916</v>
      </c>
      <c r="D97" s="343" t="s">
        <v>2607</v>
      </c>
      <c r="E97" s="343" t="s">
        <v>774</v>
      </c>
      <c r="F97" s="344" t="s">
        <v>229</v>
      </c>
      <c r="G97" s="343" t="s">
        <v>1782</v>
      </c>
      <c r="H97" s="343" t="s">
        <v>23</v>
      </c>
      <c r="I97" s="343" t="s">
        <v>765</v>
      </c>
      <c r="J97" s="343" t="s">
        <v>236</v>
      </c>
      <c r="K97" s="343" t="s">
        <v>1996</v>
      </c>
      <c r="L97" s="343" t="s">
        <v>1278</v>
      </c>
      <c r="M97" s="343" t="s">
        <v>1278</v>
      </c>
      <c r="N97" s="343" t="s">
        <v>1278</v>
      </c>
      <c r="O97" s="343"/>
      <c r="P97" s="343"/>
      <c r="Q97" s="343"/>
      <c r="R97" s="343"/>
      <c r="S97" s="343" t="s">
        <v>2917</v>
      </c>
      <c r="T97" s="343" t="s">
        <v>791</v>
      </c>
      <c r="U97" s="343"/>
      <c r="V97" s="343" t="s">
        <v>2918</v>
      </c>
      <c r="W97" s="343" t="s">
        <v>871</v>
      </c>
      <c r="X97" s="343" t="s">
        <v>791</v>
      </c>
      <c r="Y97" s="343"/>
      <c r="Z97" s="343"/>
    </row>
    <row r="98" spans="1:26" ht="20.100000000000001" customHeight="1" x14ac:dyDescent="0.2">
      <c r="A98" s="343">
        <v>97</v>
      </c>
      <c r="B98" s="343" t="s">
        <v>210</v>
      </c>
      <c r="C98" s="343" t="s">
        <v>2919</v>
      </c>
      <c r="D98" s="343" t="s">
        <v>2920</v>
      </c>
      <c r="E98" s="343" t="s">
        <v>774</v>
      </c>
      <c r="F98" s="344" t="s">
        <v>229</v>
      </c>
      <c r="G98" s="343" t="s">
        <v>1782</v>
      </c>
      <c r="H98" s="343" t="s">
        <v>23</v>
      </c>
      <c r="I98" s="343" t="s">
        <v>765</v>
      </c>
      <c r="J98" s="343" t="s">
        <v>231</v>
      </c>
      <c r="K98" s="343" t="s">
        <v>1422</v>
      </c>
      <c r="L98" s="343" t="s">
        <v>1264</v>
      </c>
      <c r="M98" s="343" t="s">
        <v>1264</v>
      </c>
      <c r="N98" s="343" t="s">
        <v>1264</v>
      </c>
      <c r="O98" s="343"/>
      <c r="P98" s="343"/>
      <c r="Q98" s="343"/>
      <c r="R98" s="343"/>
      <c r="S98" s="343" t="s">
        <v>2921</v>
      </c>
      <c r="T98" s="343" t="s">
        <v>791</v>
      </c>
      <c r="U98" s="343"/>
      <c r="V98" s="343"/>
      <c r="W98" s="343" t="s">
        <v>2922</v>
      </c>
      <c r="X98" s="343" t="s">
        <v>791</v>
      </c>
      <c r="Y98" s="343"/>
      <c r="Z98" s="343" t="s">
        <v>2923</v>
      </c>
    </row>
    <row r="99" spans="1:26" ht="20.100000000000001" customHeight="1" x14ac:dyDescent="0.2">
      <c r="A99" s="343">
        <v>98</v>
      </c>
      <c r="B99" s="343" t="s">
        <v>210</v>
      </c>
      <c r="C99" s="343" t="s">
        <v>2924</v>
      </c>
      <c r="D99" s="343" t="s">
        <v>2925</v>
      </c>
      <c r="E99" s="343" t="s">
        <v>774</v>
      </c>
      <c r="F99" s="344" t="s">
        <v>229</v>
      </c>
      <c r="G99" s="343" t="s">
        <v>1782</v>
      </c>
      <c r="H99" s="343" t="s">
        <v>23</v>
      </c>
      <c r="I99" s="343" t="s">
        <v>765</v>
      </c>
      <c r="J99" s="343" t="s">
        <v>872</v>
      </c>
      <c r="K99" s="343" t="s">
        <v>1398</v>
      </c>
      <c r="L99" s="343" t="s">
        <v>1086</v>
      </c>
      <c r="M99" s="343" t="s">
        <v>1086</v>
      </c>
      <c r="N99" s="343" t="s">
        <v>1086</v>
      </c>
      <c r="O99" s="343"/>
      <c r="P99" s="343"/>
      <c r="Q99" s="343"/>
      <c r="R99" s="343"/>
      <c r="S99" s="343" t="s">
        <v>2926</v>
      </c>
      <c r="T99" s="343" t="s">
        <v>793</v>
      </c>
      <c r="U99" s="343" t="s">
        <v>1339</v>
      </c>
      <c r="V99" s="343"/>
      <c r="W99" s="343" t="s">
        <v>2927</v>
      </c>
      <c r="X99" s="343" t="s">
        <v>793</v>
      </c>
      <c r="Y99" s="343" t="s">
        <v>1351</v>
      </c>
      <c r="Z99" s="343"/>
    </row>
    <row r="100" spans="1:26" ht="20.100000000000001" customHeight="1" x14ac:dyDescent="0.2">
      <c r="A100" s="343">
        <v>99</v>
      </c>
      <c r="B100" s="343" t="s">
        <v>210</v>
      </c>
      <c r="C100" s="343" t="s">
        <v>2928</v>
      </c>
      <c r="D100" s="343" t="s">
        <v>2742</v>
      </c>
      <c r="E100" s="343"/>
      <c r="F100" s="344" t="s">
        <v>229</v>
      </c>
      <c r="G100" s="343" t="s">
        <v>1782</v>
      </c>
      <c r="H100" s="343" t="s">
        <v>23</v>
      </c>
      <c r="I100" s="343" t="s">
        <v>765</v>
      </c>
      <c r="J100" s="343" t="s">
        <v>2929</v>
      </c>
      <c r="K100" s="343" t="s">
        <v>1385</v>
      </c>
      <c r="L100" s="343" t="s">
        <v>1086</v>
      </c>
      <c r="M100" s="343" t="s">
        <v>1086</v>
      </c>
      <c r="N100" s="343" t="s">
        <v>1086</v>
      </c>
      <c r="O100" s="343"/>
      <c r="P100" s="343"/>
      <c r="Q100" s="343"/>
      <c r="R100" s="343"/>
      <c r="S100" s="343" t="s">
        <v>1962</v>
      </c>
      <c r="T100" s="343" t="s">
        <v>791</v>
      </c>
      <c r="U100" s="343" t="s">
        <v>1339</v>
      </c>
      <c r="V100" s="343"/>
      <c r="W100" s="343" t="s">
        <v>468</v>
      </c>
      <c r="X100" s="343" t="s">
        <v>1363</v>
      </c>
      <c r="Y100" s="343" t="s">
        <v>1350</v>
      </c>
      <c r="Z100" s="343"/>
    </row>
    <row r="101" spans="1:26" ht="20.100000000000001" customHeight="1" x14ac:dyDescent="0.2">
      <c r="A101" s="343">
        <v>100</v>
      </c>
      <c r="B101" s="343" t="s">
        <v>210</v>
      </c>
      <c r="C101" s="343" t="s">
        <v>2930</v>
      </c>
      <c r="D101" s="343" t="s">
        <v>2931</v>
      </c>
      <c r="E101" s="343" t="s">
        <v>774</v>
      </c>
      <c r="F101" s="344" t="s">
        <v>230</v>
      </c>
      <c r="G101" s="343" t="s">
        <v>1782</v>
      </c>
      <c r="H101" s="343" t="s">
        <v>23</v>
      </c>
      <c r="I101" s="343" t="s">
        <v>765</v>
      </c>
      <c r="J101" s="343" t="s">
        <v>2551</v>
      </c>
      <c r="K101" s="343" t="s">
        <v>1400</v>
      </c>
      <c r="L101" s="343" t="s">
        <v>1072</v>
      </c>
      <c r="M101" s="343" t="s">
        <v>1072</v>
      </c>
      <c r="N101" s="343" t="s">
        <v>1072</v>
      </c>
      <c r="O101" s="343" t="s">
        <v>647</v>
      </c>
      <c r="P101" s="343" t="s">
        <v>2437</v>
      </c>
      <c r="Q101" s="343"/>
      <c r="R101" s="343"/>
      <c r="S101" s="343" t="s">
        <v>2774</v>
      </c>
      <c r="T101" s="343" t="s">
        <v>791</v>
      </c>
      <c r="U101" s="343" t="s">
        <v>1339</v>
      </c>
      <c r="V101" s="343" t="s">
        <v>2932</v>
      </c>
      <c r="W101" s="343" t="s">
        <v>1855</v>
      </c>
      <c r="X101" s="343" t="s">
        <v>791</v>
      </c>
      <c r="Y101" s="343" t="s">
        <v>1351</v>
      </c>
      <c r="Z101" s="343"/>
    </row>
    <row r="102" spans="1:26" ht="20.100000000000001" customHeight="1" x14ac:dyDescent="0.2">
      <c r="A102" s="343">
        <v>101</v>
      </c>
      <c r="B102" s="343" t="s">
        <v>210</v>
      </c>
      <c r="C102" s="343" t="s">
        <v>2933</v>
      </c>
      <c r="D102" s="343" t="s">
        <v>2934</v>
      </c>
      <c r="E102" s="343" t="s">
        <v>774</v>
      </c>
      <c r="F102" s="344" t="s">
        <v>229</v>
      </c>
      <c r="G102" s="343" t="s">
        <v>1782</v>
      </c>
      <c r="H102" s="343" t="s">
        <v>23</v>
      </c>
      <c r="I102" s="343" t="s">
        <v>765</v>
      </c>
      <c r="J102" s="343" t="s">
        <v>231</v>
      </c>
      <c r="K102" s="343" t="s">
        <v>1396</v>
      </c>
      <c r="L102" s="343" t="s">
        <v>1072</v>
      </c>
      <c r="M102" s="343" t="s">
        <v>1072</v>
      </c>
      <c r="N102" s="343" t="s">
        <v>1072</v>
      </c>
      <c r="O102" s="343"/>
      <c r="P102" s="343"/>
      <c r="Q102" s="343"/>
      <c r="R102" s="343"/>
      <c r="S102" s="343" t="s">
        <v>783</v>
      </c>
      <c r="T102" s="343" t="s">
        <v>791</v>
      </c>
      <c r="U102" s="343" t="s">
        <v>1348</v>
      </c>
      <c r="V102" s="343" t="s">
        <v>2935</v>
      </c>
      <c r="W102" s="343" t="s">
        <v>2936</v>
      </c>
      <c r="X102" s="343" t="s">
        <v>791</v>
      </c>
      <c r="Y102" s="343" t="s">
        <v>1338</v>
      </c>
      <c r="Z102" s="343"/>
    </row>
    <row r="103" spans="1:26" ht="20.100000000000001" customHeight="1" x14ac:dyDescent="0.2">
      <c r="A103" s="343">
        <v>102</v>
      </c>
      <c r="B103" s="343" t="s">
        <v>210</v>
      </c>
      <c r="C103" s="343" t="s">
        <v>2937</v>
      </c>
      <c r="D103" s="343" t="s">
        <v>2938</v>
      </c>
      <c r="E103" s="343"/>
      <c r="F103" s="344" t="s">
        <v>229</v>
      </c>
      <c r="G103" s="343" t="s">
        <v>1782</v>
      </c>
      <c r="H103" s="343" t="s">
        <v>23</v>
      </c>
      <c r="I103" s="343" t="s">
        <v>765</v>
      </c>
      <c r="J103" s="343" t="s">
        <v>2551</v>
      </c>
      <c r="K103" s="343" t="s">
        <v>1428</v>
      </c>
      <c r="L103" s="343" t="s">
        <v>1264</v>
      </c>
      <c r="M103" s="343" t="s">
        <v>1264</v>
      </c>
      <c r="N103" s="343" t="s">
        <v>1264</v>
      </c>
      <c r="O103" s="343"/>
      <c r="P103" s="343"/>
      <c r="Q103" s="343"/>
      <c r="R103" s="343"/>
      <c r="S103" s="343" t="s">
        <v>2939</v>
      </c>
      <c r="T103" s="343" t="s">
        <v>2940</v>
      </c>
      <c r="U103" s="343" t="s">
        <v>1343</v>
      </c>
      <c r="V103" s="343" t="s">
        <v>2941</v>
      </c>
      <c r="W103" s="343" t="s">
        <v>97</v>
      </c>
      <c r="X103" s="343" t="s">
        <v>1363</v>
      </c>
      <c r="Y103" s="343" t="s">
        <v>1348</v>
      </c>
      <c r="Z103" s="343"/>
    </row>
    <row r="104" spans="1:26" ht="20.100000000000001" customHeight="1" x14ac:dyDescent="0.2">
      <c r="A104" s="343">
        <v>103</v>
      </c>
      <c r="B104" s="343" t="s">
        <v>210</v>
      </c>
      <c r="C104" s="343" t="s">
        <v>2942</v>
      </c>
      <c r="D104" s="343" t="s">
        <v>2943</v>
      </c>
      <c r="E104" s="343" t="s">
        <v>774</v>
      </c>
      <c r="F104" s="344" t="s">
        <v>229</v>
      </c>
      <c r="G104" s="343" t="s">
        <v>1782</v>
      </c>
      <c r="H104" s="343" t="s">
        <v>23</v>
      </c>
      <c r="I104" s="343" t="s">
        <v>765</v>
      </c>
      <c r="J104" s="343" t="s">
        <v>231</v>
      </c>
      <c r="K104" s="343" t="s">
        <v>1411</v>
      </c>
      <c r="L104" s="343" t="s">
        <v>1074</v>
      </c>
      <c r="M104" s="343" t="s">
        <v>1074</v>
      </c>
      <c r="N104" s="343" t="s">
        <v>1074</v>
      </c>
      <c r="O104" s="343"/>
      <c r="P104" s="343"/>
      <c r="Q104" s="343"/>
      <c r="R104" s="343"/>
      <c r="S104" s="343" t="s">
        <v>2944</v>
      </c>
      <c r="T104" s="343" t="s">
        <v>791</v>
      </c>
      <c r="U104" s="343" t="s">
        <v>1341</v>
      </c>
      <c r="V104" s="343"/>
      <c r="W104" s="343" t="s">
        <v>2945</v>
      </c>
      <c r="X104" s="343" t="s">
        <v>791</v>
      </c>
      <c r="Y104" s="343" t="s">
        <v>1339</v>
      </c>
      <c r="Z104" s="343"/>
    </row>
    <row r="105" spans="1:26" ht="20.100000000000001" customHeight="1" x14ac:dyDescent="0.2">
      <c r="A105" s="343">
        <v>104</v>
      </c>
      <c r="B105" s="343" t="s">
        <v>210</v>
      </c>
      <c r="C105" s="343" t="s">
        <v>2946</v>
      </c>
      <c r="D105" s="343" t="s">
        <v>2947</v>
      </c>
      <c r="E105" s="343"/>
      <c r="F105" s="344" t="s">
        <v>229</v>
      </c>
      <c r="G105" s="343" t="s">
        <v>1782</v>
      </c>
      <c r="H105" s="343" t="s">
        <v>23</v>
      </c>
      <c r="I105" s="343" t="s">
        <v>765</v>
      </c>
      <c r="J105" s="343" t="s">
        <v>235</v>
      </c>
      <c r="K105" s="343" t="s">
        <v>1999</v>
      </c>
      <c r="L105" s="343" t="s">
        <v>1072</v>
      </c>
      <c r="M105" s="343" t="s">
        <v>1072</v>
      </c>
      <c r="N105" s="343" t="s">
        <v>1072</v>
      </c>
      <c r="O105" s="343"/>
      <c r="P105" s="343"/>
      <c r="Q105" s="343"/>
      <c r="R105" s="343"/>
      <c r="S105" s="343" t="s">
        <v>2948</v>
      </c>
      <c r="T105" s="343" t="s">
        <v>791</v>
      </c>
      <c r="U105" s="343" t="s">
        <v>1359</v>
      </c>
      <c r="V105" s="343" t="s">
        <v>2949</v>
      </c>
      <c r="W105" s="343" t="s">
        <v>1874</v>
      </c>
      <c r="X105" s="343" t="s">
        <v>2859</v>
      </c>
      <c r="Y105" s="343" t="s">
        <v>1351</v>
      </c>
      <c r="Z105" s="343" t="s">
        <v>2950</v>
      </c>
    </row>
    <row r="106" spans="1:26" ht="20.100000000000001" customHeight="1" x14ac:dyDescent="0.2">
      <c r="A106" s="343">
        <v>105</v>
      </c>
      <c r="B106" s="343" t="s">
        <v>210</v>
      </c>
      <c r="C106" s="343" t="s">
        <v>2951</v>
      </c>
      <c r="D106" s="343" t="s">
        <v>2952</v>
      </c>
      <c r="E106" s="343" t="s">
        <v>774</v>
      </c>
      <c r="F106" s="344" t="s">
        <v>229</v>
      </c>
      <c r="G106" s="343" t="s">
        <v>1782</v>
      </c>
      <c r="H106" s="343" t="s">
        <v>23</v>
      </c>
      <c r="I106" s="343" t="s">
        <v>765</v>
      </c>
      <c r="J106" s="343" t="s">
        <v>231</v>
      </c>
      <c r="K106" s="343" t="s">
        <v>1385</v>
      </c>
      <c r="L106" s="343" t="s">
        <v>1086</v>
      </c>
      <c r="M106" s="343" t="s">
        <v>1086</v>
      </c>
      <c r="N106" s="343" t="s">
        <v>1086</v>
      </c>
      <c r="O106" s="343"/>
      <c r="P106" s="343"/>
      <c r="Q106" s="343"/>
      <c r="R106" s="343"/>
      <c r="S106" s="343" t="s">
        <v>2953</v>
      </c>
      <c r="T106" s="343" t="s">
        <v>2954</v>
      </c>
      <c r="U106" s="343" t="s">
        <v>1356</v>
      </c>
      <c r="V106" s="343"/>
      <c r="W106" s="343" t="s">
        <v>2955</v>
      </c>
      <c r="X106" s="343" t="s">
        <v>2954</v>
      </c>
      <c r="Y106" s="343" t="s">
        <v>1339</v>
      </c>
      <c r="Z106" s="343"/>
    </row>
    <row r="107" spans="1:26" ht="20.100000000000001" customHeight="1" x14ac:dyDescent="0.2">
      <c r="A107" s="343">
        <v>106</v>
      </c>
      <c r="B107" s="343" t="s">
        <v>210</v>
      </c>
      <c r="C107" s="343" t="s">
        <v>2956</v>
      </c>
      <c r="D107" s="343" t="s">
        <v>2957</v>
      </c>
      <c r="E107" s="343"/>
      <c r="F107" s="344" t="s">
        <v>230</v>
      </c>
      <c r="G107" s="343" t="s">
        <v>1782</v>
      </c>
      <c r="H107" s="343" t="s">
        <v>23</v>
      </c>
      <c r="I107" s="343" t="s">
        <v>765</v>
      </c>
      <c r="J107" s="343" t="s">
        <v>2551</v>
      </c>
      <c r="K107" s="343" t="s">
        <v>1426</v>
      </c>
      <c r="L107" s="343" t="s">
        <v>1074</v>
      </c>
      <c r="M107" s="343" t="s">
        <v>1074</v>
      </c>
      <c r="N107" s="343" t="s">
        <v>1074</v>
      </c>
      <c r="O107" s="343"/>
      <c r="P107" s="343"/>
      <c r="Q107" s="343"/>
      <c r="R107" s="343"/>
      <c r="S107" s="343" t="s">
        <v>2958</v>
      </c>
      <c r="T107" s="343" t="s">
        <v>791</v>
      </c>
      <c r="U107" s="343" t="s">
        <v>1346</v>
      </c>
      <c r="V107" s="343"/>
      <c r="W107" s="343" t="s">
        <v>1970</v>
      </c>
      <c r="X107" s="343" t="s">
        <v>791</v>
      </c>
      <c r="Y107" s="343" t="s">
        <v>1340</v>
      </c>
      <c r="Z107" s="343"/>
    </row>
    <row r="108" spans="1:26" ht="20.100000000000001" customHeight="1" x14ac:dyDescent="0.2">
      <c r="A108" s="343">
        <v>107</v>
      </c>
      <c r="B108" s="343" t="s">
        <v>210</v>
      </c>
      <c r="C108" s="343" t="s">
        <v>2959</v>
      </c>
      <c r="D108" s="343" t="s">
        <v>2960</v>
      </c>
      <c r="E108" s="343"/>
      <c r="F108" s="344" t="s">
        <v>229</v>
      </c>
      <c r="G108" s="343" t="s">
        <v>1782</v>
      </c>
      <c r="H108" s="343" t="s">
        <v>22</v>
      </c>
      <c r="I108" s="343" t="s">
        <v>344</v>
      </c>
      <c r="J108" s="343" t="s">
        <v>872</v>
      </c>
      <c r="K108" s="343" t="s">
        <v>2961</v>
      </c>
      <c r="L108" s="343" t="s">
        <v>2962</v>
      </c>
      <c r="M108" s="343" t="s">
        <v>2962</v>
      </c>
      <c r="N108" s="343" t="s">
        <v>2962</v>
      </c>
      <c r="O108" s="343"/>
      <c r="P108" s="343"/>
      <c r="Q108" s="343"/>
      <c r="R108" s="343"/>
      <c r="S108" s="343" t="s">
        <v>2963</v>
      </c>
      <c r="T108" s="343"/>
      <c r="U108" s="343"/>
      <c r="V108" s="343"/>
      <c r="W108" s="343" t="s">
        <v>2964</v>
      </c>
      <c r="X108" s="343"/>
      <c r="Y108" s="343"/>
      <c r="Z108" s="343"/>
    </row>
    <row r="109" spans="1:26" ht="20.100000000000001" customHeight="1" x14ac:dyDescent="0.2">
      <c r="A109" s="343">
        <v>108</v>
      </c>
      <c r="B109" s="343" t="s">
        <v>210</v>
      </c>
      <c r="C109" s="343" t="s">
        <v>2965</v>
      </c>
      <c r="D109" s="343" t="s">
        <v>2526</v>
      </c>
      <c r="E109" s="343"/>
      <c r="F109" s="344" t="s">
        <v>229</v>
      </c>
      <c r="G109" s="343" t="s">
        <v>1782</v>
      </c>
      <c r="H109" s="343" t="s">
        <v>23</v>
      </c>
      <c r="I109" s="343" t="s">
        <v>765</v>
      </c>
      <c r="J109" s="343" t="s">
        <v>231</v>
      </c>
      <c r="K109" s="343" t="s">
        <v>1368</v>
      </c>
      <c r="L109" s="343" t="s">
        <v>1278</v>
      </c>
      <c r="M109" s="343" t="s">
        <v>1278</v>
      </c>
      <c r="N109" s="343" t="s">
        <v>1278</v>
      </c>
      <c r="O109" s="343"/>
      <c r="P109" s="343"/>
      <c r="Q109" s="343"/>
      <c r="R109" s="343"/>
      <c r="S109" s="343"/>
      <c r="T109" s="343"/>
      <c r="U109" s="343"/>
      <c r="V109" s="343"/>
      <c r="W109" s="343" t="s">
        <v>367</v>
      </c>
      <c r="X109" s="343" t="s">
        <v>2966</v>
      </c>
      <c r="Y109" s="343"/>
      <c r="Z109" s="343"/>
    </row>
    <row r="110" spans="1:26" ht="20.100000000000001" customHeight="1" x14ac:dyDescent="0.2">
      <c r="A110" s="343">
        <v>109</v>
      </c>
      <c r="B110" s="343" t="s">
        <v>210</v>
      </c>
      <c r="C110" s="343" t="s">
        <v>2967</v>
      </c>
      <c r="D110" s="343" t="s">
        <v>2968</v>
      </c>
      <c r="E110" s="343" t="s">
        <v>774</v>
      </c>
      <c r="F110" s="344" t="s">
        <v>229</v>
      </c>
      <c r="G110" s="343" t="s">
        <v>1782</v>
      </c>
      <c r="H110" s="343" t="s">
        <v>23</v>
      </c>
      <c r="I110" s="343" t="s">
        <v>765</v>
      </c>
      <c r="J110" s="343" t="s">
        <v>231</v>
      </c>
      <c r="K110" s="343" t="s">
        <v>1999</v>
      </c>
      <c r="L110" s="343" t="s">
        <v>1072</v>
      </c>
      <c r="M110" s="343" t="s">
        <v>1072</v>
      </c>
      <c r="N110" s="343" t="s">
        <v>1072</v>
      </c>
      <c r="O110" s="343"/>
      <c r="P110" s="343"/>
      <c r="Q110" s="343"/>
      <c r="R110" s="343"/>
      <c r="S110" s="343" t="s">
        <v>2969</v>
      </c>
      <c r="T110" s="343" t="s">
        <v>2859</v>
      </c>
      <c r="U110" s="343" t="s">
        <v>1342</v>
      </c>
      <c r="V110" s="343" t="s">
        <v>2970</v>
      </c>
      <c r="W110" s="343" t="s">
        <v>2971</v>
      </c>
      <c r="X110" s="343" t="s">
        <v>2849</v>
      </c>
      <c r="Y110" s="343" t="s">
        <v>1342</v>
      </c>
      <c r="Z110" s="343"/>
    </row>
    <row r="111" spans="1:26" ht="20.100000000000001" customHeight="1" x14ac:dyDescent="0.2">
      <c r="A111" s="343">
        <v>110</v>
      </c>
      <c r="B111" s="343" t="s">
        <v>210</v>
      </c>
      <c r="C111" s="343" t="s">
        <v>2972</v>
      </c>
      <c r="D111" s="343" t="s">
        <v>2913</v>
      </c>
      <c r="E111" s="343" t="s">
        <v>774</v>
      </c>
      <c r="F111" s="344" t="s">
        <v>230</v>
      </c>
      <c r="G111" s="343" t="s">
        <v>1782</v>
      </c>
      <c r="H111" s="343" t="s">
        <v>23</v>
      </c>
      <c r="I111" s="343" t="s">
        <v>765</v>
      </c>
      <c r="J111" s="343" t="s">
        <v>231</v>
      </c>
      <c r="K111" s="343" t="s">
        <v>1426</v>
      </c>
      <c r="L111" s="343" t="s">
        <v>1074</v>
      </c>
      <c r="M111" s="343" t="s">
        <v>1074</v>
      </c>
      <c r="N111" s="343" t="s">
        <v>1074</v>
      </c>
      <c r="O111" s="343" t="s">
        <v>684</v>
      </c>
      <c r="P111" s="343"/>
      <c r="Q111" s="343" t="s">
        <v>2437</v>
      </c>
      <c r="R111" s="343"/>
      <c r="S111" s="343" t="s">
        <v>687</v>
      </c>
      <c r="T111" s="343" t="s">
        <v>1364</v>
      </c>
      <c r="U111" s="343" t="s">
        <v>1339</v>
      </c>
      <c r="V111" s="343"/>
      <c r="W111" s="343" t="s">
        <v>875</v>
      </c>
      <c r="X111" s="343"/>
      <c r="Y111" s="343" t="s">
        <v>1346</v>
      </c>
      <c r="Z111" s="343"/>
    </row>
    <row r="112" spans="1:26" ht="20.100000000000001" customHeight="1" x14ac:dyDescent="0.2">
      <c r="A112" s="343">
        <v>111</v>
      </c>
      <c r="B112" s="343" t="s">
        <v>210</v>
      </c>
      <c r="C112" s="343" t="s">
        <v>2973</v>
      </c>
      <c r="D112" s="343" t="s">
        <v>2974</v>
      </c>
      <c r="E112" s="343"/>
      <c r="F112" s="344" t="s">
        <v>229</v>
      </c>
      <c r="G112" s="343" t="s">
        <v>1782</v>
      </c>
      <c r="H112" s="343" t="s">
        <v>23</v>
      </c>
      <c r="I112" s="343" t="s">
        <v>765</v>
      </c>
      <c r="J112" s="343" t="s">
        <v>872</v>
      </c>
      <c r="K112" s="343" t="s">
        <v>1398</v>
      </c>
      <c r="L112" s="343" t="s">
        <v>1086</v>
      </c>
      <c r="M112" s="343" t="s">
        <v>1086</v>
      </c>
      <c r="N112" s="343" t="s">
        <v>1086</v>
      </c>
      <c r="O112" s="343"/>
      <c r="P112" s="343"/>
      <c r="Q112" s="343"/>
      <c r="R112" s="343"/>
      <c r="S112" s="343" t="s">
        <v>2975</v>
      </c>
      <c r="T112" s="343" t="s">
        <v>791</v>
      </c>
      <c r="U112" s="343" t="s">
        <v>1346</v>
      </c>
      <c r="V112" s="343" t="s">
        <v>2976</v>
      </c>
      <c r="W112" s="343" t="s">
        <v>2977</v>
      </c>
      <c r="X112" s="343" t="s">
        <v>791</v>
      </c>
      <c r="Y112" s="343" t="s">
        <v>1348</v>
      </c>
      <c r="Z112" s="343"/>
    </row>
    <row r="113" spans="1:26" ht="20.100000000000001" customHeight="1" x14ac:dyDescent="0.2">
      <c r="A113" s="343">
        <v>112</v>
      </c>
      <c r="B113" s="343" t="s">
        <v>210</v>
      </c>
      <c r="C113" s="343" t="s">
        <v>484</v>
      </c>
      <c r="D113" s="343" t="s">
        <v>2708</v>
      </c>
      <c r="E113" s="343" t="s">
        <v>774</v>
      </c>
      <c r="F113" s="344" t="s">
        <v>229</v>
      </c>
      <c r="G113" s="343" t="s">
        <v>1782</v>
      </c>
      <c r="H113" s="343" t="s">
        <v>23</v>
      </c>
      <c r="I113" s="343" t="s">
        <v>765</v>
      </c>
      <c r="J113" s="343" t="s">
        <v>231</v>
      </c>
      <c r="K113" s="343" t="s">
        <v>1385</v>
      </c>
      <c r="L113" s="343" t="s">
        <v>1086</v>
      </c>
      <c r="M113" s="343" t="s">
        <v>1086</v>
      </c>
      <c r="N113" s="343" t="s">
        <v>1086</v>
      </c>
      <c r="O113" s="343"/>
      <c r="P113" s="343"/>
      <c r="Q113" s="343"/>
      <c r="R113" s="343"/>
      <c r="S113" s="343" t="s">
        <v>2978</v>
      </c>
      <c r="T113" s="343" t="s">
        <v>2859</v>
      </c>
      <c r="U113" s="343" t="s">
        <v>1346</v>
      </c>
      <c r="V113" s="343" t="s">
        <v>2979</v>
      </c>
      <c r="W113" s="343" t="s">
        <v>1830</v>
      </c>
      <c r="X113" s="343" t="s">
        <v>2859</v>
      </c>
      <c r="Y113" s="343" t="s">
        <v>1337</v>
      </c>
      <c r="Z113" s="343"/>
    </row>
    <row r="114" spans="1:26" ht="20.100000000000001" customHeight="1" x14ac:dyDescent="0.2">
      <c r="A114" s="343">
        <v>113</v>
      </c>
      <c r="B114" s="343" t="s">
        <v>210</v>
      </c>
      <c r="C114" s="343" t="s">
        <v>2980</v>
      </c>
      <c r="D114" s="343" t="s">
        <v>2981</v>
      </c>
      <c r="E114" s="343"/>
      <c r="F114" s="344" t="s">
        <v>229</v>
      </c>
      <c r="G114" s="343" t="s">
        <v>1782</v>
      </c>
      <c r="H114" s="343" t="s">
        <v>23</v>
      </c>
      <c r="I114" s="343" t="s">
        <v>765</v>
      </c>
      <c r="J114" s="343" t="s">
        <v>231</v>
      </c>
      <c r="K114" s="343" t="s">
        <v>1415</v>
      </c>
      <c r="L114" s="343" t="s">
        <v>1278</v>
      </c>
      <c r="M114" s="343" t="s">
        <v>1278</v>
      </c>
      <c r="N114" s="343" t="s">
        <v>1278</v>
      </c>
      <c r="O114" s="343"/>
      <c r="P114" s="343"/>
      <c r="Q114" s="343"/>
      <c r="R114" s="343"/>
      <c r="S114" s="343" t="s">
        <v>2982</v>
      </c>
      <c r="T114" s="343"/>
      <c r="U114" s="343"/>
      <c r="V114" s="343"/>
      <c r="W114" s="343" t="s">
        <v>2983</v>
      </c>
      <c r="X114" s="343"/>
      <c r="Y114" s="343" t="s">
        <v>1952</v>
      </c>
      <c r="Z114" s="343"/>
    </row>
    <row r="115" spans="1:26" ht="20.100000000000001" customHeight="1" x14ac:dyDescent="0.2">
      <c r="A115" s="343">
        <v>114</v>
      </c>
      <c r="B115" s="343" t="s">
        <v>210</v>
      </c>
      <c r="C115" s="343" t="s">
        <v>2984</v>
      </c>
      <c r="D115" s="343" t="s">
        <v>2985</v>
      </c>
      <c r="E115" s="343" t="s">
        <v>774</v>
      </c>
      <c r="F115" s="344" t="s">
        <v>230</v>
      </c>
      <c r="G115" s="343" t="s">
        <v>1782</v>
      </c>
      <c r="H115" s="343" t="s">
        <v>23</v>
      </c>
      <c r="I115" s="343" t="s">
        <v>765</v>
      </c>
      <c r="J115" s="343" t="s">
        <v>872</v>
      </c>
      <c r="K115" s="343" t="s">
        <v>1390</v>
      </c>
      <c r="L115" s="343" t="s">
        <v>1072</v>
      </c>
      <c r="M115" s="343" t="s">
        <v>1072</v>
      </c>
      <c r="N115" s="343" t="s">
        <v>1072</v>
      </c>
      <c r="O115" s="343"/>
      <c r="P115" s="343"/>
      <c r="Q115" s="343"/>
      <c r="R115" s="343"/>
      <c r="S115" s="343" t="s">
        <v>2986</v>
      </c>
      <c r="T115" s="343" t="s">
        <v>791</v>
      </c>
      <c r="U115" s="343" t="s">
        <v>1343</v>
      </c>
      <c r="V115" s="343" t="s">
        <v>2987</v>
      </c>
      <c r="W115" s="343" t="s">
        <v>2988</v>
      </c>
      <c r="X115" s="343" t="s">
        <v>791</v>
      </c>
      <c r="Y115" s="343" t="s">
        <v>1356</v>
      </c>
      <c r="Z115" s="343" t="s">
        <v>2989</v>
      </c>
    </row>
    <row r="116" spans="1:26" ht="20.100000000000001" customHeight="1" x14ac:dyDescent="0.2">
      <c r="A116" s="343">
        <v>115</v>
      </c>
      <c r="B116" s="343" t="s">
        <v>210</v>
      </c>
      <c r="C116" s="343" t="s">
        <v>2990</v>
      </c>
      <c r="D116" s="343" t="s">
        <v>2991</v>
      </c>
      <c r="E116" s="343" t="s">
        <v>774</v>
      </c>
      <c r="F116" s="344" t="s">
        <v>229</v>
      </c>
      <c r="G116" s="343" t="s">
        <v>1782</v>
      </c>
      <c r="H116" s="343" t="s">
        <v>23</v>
      </c>
      <c r="I116" s="343" t="s">
        <v>765</v>
      </c>
      <c r="J116" s="343" t="s">
        <v>872</v>
      </c>
      <c r="K116" s="343" t="s">
        <v>1406</v>
      </c>
      <c r="L116" s="343" t="s">
        <v>1074</v>
      </c>
      <c r="M116" s="343" t="s">
        <v>1074</v>
      </c>
      <c r="N116" s="343" t="s">
        <v>1074</v>
      </c>
      <c r="O116" s="343"/>
      <c r="P116" s="343"/>
      <c r="Q116" s="343"/>
      <c r="R116" s="343"/>
      <c r="S116" s="343" t="s">
        <v>2992</v>
      </c>
      <c r="T116" s="343" t="s">
        <v>2993</v>
      </c>
      <c r="U116" s="343" t="s">
        <v>1337</v>
      </c>
      <c r="V116" s="343" t="s">
        <v>2994</v>
      </c>
      <c r="W116" s="343" t="s">
        <v>2995</v>
      </c>
      <c r="X116" s="343" t="s">
        <v>2996</v>
      </c>
      <c r="Y116" s="343" t="s">
        <v>1340</v>
      </c>
      <c r="Z116" s="343" t="s">
        <v>2997</v>
      </c>
    </row>
    <row r="117" spans="1:26" ht="20.100000000000001" customHeight="1" x14ac:dyDescent="0.2">
      <c r="A117" s="343">
        <v>116</v>
      </c>
      <c r="B117" s="343" t="s">
        <v>210</v>
      </c>
      <c r="C117" s="343" t="s">
        <v>86</v>
      </c>
      <c r="D117" s="343" t="s">
        <v>2602</v>
      </c>
      <c r="E117" s="343" t="s">
        <v>774</v>
      </c>
      <c r="F117" s="344" t="s">
        <v>229</v>
      </c>
      <c r="G117" s="343" t="s">
        <v>1782</v>
      </c>
      <c r="H117" s="343" t="s">
        <v>23</v>
      </c>
      <c r="I117" s="343" t="s">
        <v>765</v>
      </c>
      <c r="J117" s="343" t="s">
        <v>231</v>
      </c>
      <c r="K117" s="343" t="s">
        <v>1999</v>
      </c>
      <c r="L117" s="343" t="s">
        <v>1072</v>
      </c>
      <c r="M117" s="343" t="s">
        <v>1072</v>
      </c>
      <c r="N117" s="343" t="s">
        <v>1072</v>
      </c>
      <c r="O117" s="343" t="s">
        <v>684</v>
      </c>
      <c r="P117" s="343"/>
      <c r="Q117" s="343" t="s">
        <v>2437</v>
      </c>
      <c r="R117" s="343"/>
      <c r="S117" s="343" t="s">
        <v>2998</v>
      </c>
      <c r="T117" s="343" t="s">
        <v>2849</v>
      </c>
      <c r="U117" s="343"/>
      <c r="V117" s="343"/>
      <c r="W117" s="343" t="s">
        <v>2999</v>
      </c>
      <c r="X117" s="343" t="s">
        <v>2849</v>
      </c>
      <c r="Y117" s="343"/>
      <c r="Z117" s="343"/>
    </row>
    <row r="118" spans="1:26" s="341" customFormat="1" ht="20.100000000000001" customHeight="1" x14ac:dyDescent="0.2">
      <c r="A118" s="437">
        <v>117</v>
      </c>
      <c r="B118" s="437" t="s">
        <v>211</v>
      </c>
      <c r="C118" s="437" t="s">
        <v>3000</v>
      </c>
      <c r="D118" s="437" t="s">
        <v>3001</v>
      </c>
      <c r="E118" s="437" t="s">
        <v>774</v>
      </c>
      <c r="F118" s="438" t="s">
        <v>229</v>
      </c>
      <c r="G118" s="437" t="s">
        <v>1782</v>
      </c>
      <c r="H118" s="437" t="s">
        <v>23</v>
      </c>
      <c r="I118" s="437" t="s">
        <v>765</v>
      </c>
      <c r="J118" s="437" t="s">
        <v>231</v>
      </c>
      <c r="K118" s="437" t="s">
        <v>1414</v>
      </c>
      <c r="L118" s="437" t="s">
        <v>1086</v>
      </c>
      <c r="M118" s="437"/>
      <c r="N118" s="437" t="s">
        <v>1086</v>
      </c>
      <c r="O118" s="437"/>
      <c r="P118" s="437"/>
      <c r="Q118" s="437"/>
      <c r="R118" s="437"/>
      <c r="S118" s="437" t="s">
        <v>3002</v>
      </c>
      <c r="T118" s="437" t="s">
        <v>789</v>
      </c>
      <c r="U118" s="437" t="s">
        <v>1339</v>
      </c>
      <c r="V118" s="437"/>
      <c r="W118" s="437" t="s">
        <v>3003</v>
      </c>
      <c r="X118" s="437" t="s">
        <v>789</v>
      </c>
      <c r="Y118" s="437" t="s">
        <v>1339</v>
      </c>
      <c r="Z118" s="437"/>
    </row>
    <row r="119" spans="1:26" s="341" customFormat="1" ht="20.100000000000001" customHeight="1" x14ac:dyDescent="0.2">
      <c r="A119" s="437">
        <v>118</v>
      </c>
      <c r="B119" s="437" t="s">
        <v>211</v>
      </c>
      <c r="C119" s="437" t="s">
        <v>3004</v>
      </c>
      <c r="D119" s="437" t="s">
        <v>3005</v>
      </c>
      <c r="E119" s="437"/>
      <c r="F119" s="438" t="s">
        <v>229</v>
      </c>
      <c r="G119" s="437" t="s">
        <v>1782</v>
      </c>
      <c r="H119" s="437" t="s">
        <v>23</v>
      </c>
      <c r="I119" s="437" t="s">
        <v>765</v>
      </c>
      <c r="J119" s="437" t="s">
        <v>231</v>
      </c>
      <c r="K119" s="437" t="s">
        <v>3006</v>
      </c>
      <c r="L119" s="437" t="s">
        <v>1308</v>
      </c>
      <c r="M119" s="437"/>
      <c r="N119" s="437" t="s">
        <v>1308</v>
      </c>
      <c r="O119" s="437"/>
      <c r="P119" s="437"/>
      <c r="Q119" s="437"/>
      <c r="R119" s="437"/>
      <c r="S119" s="437" t="s">
        <v>616</v>
      </c>
      <c r="T119" s="437" t="s">
        <v>789</v>
      </c>
      <c r="U119" s="437" t="s">
        <v>1359</v>
      </c>
      <c r="V119" s="437"/>
      <c r="W119" s="437" t="s">
        <v>3007</v>
      </c>
      <c r="X119" s="437" t="s">
        <v>789</v>
      </c>
      <c r="Y119" s="437" t="s">
        <v>1351</v>
      </c>
      <c r="Z119" s="437"/>
    </row>
    <row r="120" spans="1:26" s="341" customFormat="1" ht="20.100000000000001" customHeight="1" x14ac:dyDescent="0.2">
      <c r="A120" s="437">
        <v>119</v>
      </c>
      <c r="B120" s="437" t="s">
        <v>211</v>
      </c>
      <c r="C120" s="437" t="s">
        <v>3008</v>
      </c>
      <c r="D120" s="437" t="s">
        <v>3009</v>
      </c>
      <c r="E120" s="437"/>
      <c r="F120" s="438" t="s">
        <v>230</v>
      </c>
      <c r="G120" s="437" t="s">
        <v>1782</v>
      </c>
      <c r="H120" s="437" t="s">
        <v>23</v>
      </c>
      <c r="I120" s="437" t="s">
        <v>765</v>
      </c>
      <c r="J120" s="437" t="s">
        <v>231</v>
      </c>
      <c r="K120" s="437" t="s">
        <v>1402</v>
      </c>
      <c r="L120" s="437" t="s">
        <v>1072</v>
      </c>
      <c r="M120" s="437"/>
      <c r="N120" s="437" t="s">
        <v>1072</v>
      </c>
      <c r="O120" s="437"/>
      <c r="P120" s="437"/>
      <c r="Q120" s="437"/>
      <c r="R120" s="437"/>
      <c r="S120" s="437" t="s">
        <v>3010</v>
      </c>
      <c r="T120" s="437" t="s">
        <v>789</v>
      </c>
      <c r="U120" s="437" t="s">
        <v>1340</v>
      </c>
      <c r="V120" s="437"/>
      <c r="W120" s="437" t="s">
        <v>3011</v>
      </c>
      <c r="X120" s="437" t="s">
        <v>789</v>
      </c>
      <c r="Y120" s="437" t="s">
        <v>1347</v>
      </c>
      <c r="Z120" s="437"/>
    </row>
    <row r="121" spans="1:26" s="341" customFormat="1" ht="20.100000000000001" customHeight="1" x14ac:dyDescent="0.2">
      <c r="A121" s="437">
        <v>120</v>
      </c>
      <c r="B121" s="437" t="s">
        <v>211</v>
      </c>
      <c r="C121" s="437" t="s">
        <v>3012</v>
      </c>
      <c r="D121" s="437" t="s">
        <v>3013</v>
      </c>
      <c r="E121" s="437" t="s">
        <v>774</v>
      </c>
      <c r="F121" s="438" t="s">
        <v>230</v>
      </c>
      <c r="G121" s="437" t="s">
        <v>1782</v>
      </c>
      <c r="H121" s="437" t="s">
        <v>23</v>
      </c>
      <c r="I121" s="437" t="s">
        <v>765</v>
      </c>
      <c r="J121" s="437" t="s">
        <v>231</v>
      </c>
      <c r="K121" s="437" t="s">
        <v>1424</v>
      </c>
      <c r="L121" s="437" t="s">
        <v>1264</v>
      </c>
      <c r="M121" s="437"/>
      <c r="N121" s="437" t="s">
        <v>1264</v>
      </c>
      <c r="O121" s="437"/>
      <c r="P121" s="437"/>
      <c r="Q121" s="437"/>
      <c r="R121" s="437"/>
      <c r="S121" s="437" t="s">
        <v>3014</v>
      </c>
      <c r="T121" s="437" t="s">
        <v>789</v>
      </c>
      <c r="U121" s="437" t="s">
        <v>1340</v>
      </c>
      <c r="V121" s="437"/>
      <c r="W121" s="437" t="s">
        <v>290</v>
      </c>
      <c r="X121" s="437" t="s">
        <v>789</v>
      </c>
      <c r="Y121" s="437" t="s">
        <v>1337</v>
      </c>
      <c r="Z121" s="437"/>
    </row>
    <row r="122" spans="1:26" s="341" customFormat="1" ht="20.100000000000001" customHeight="1" x14ac:dyDescent="0.2">
      <c r="A122" s="437">
        <v>121</v>
      </c>
      <c r="B122" s="437" t="s">
        <v>211</v>
      </c>
      <c r="C122" s="437" t="s">
        <v>3015</v>
      </c>
      <c r="D122" s="437" t="s">
        <v>3016</v>
      </c>
      <c r="E122" s="437"/>
      <c r="F122" s="438" t="s">
        <v>230</v>
      </c>
      <c r="G122" s="437" t="s">
        <v>1782</v>
      </c>
      <c r="H122" s="437" t="s">
        <v>23</v>
      </c>
      <c r="I122" s="437" t="s">
        <v>765</v>
      </c>
      <c r="J122" s="437" t="s">
        <v>231</v>
      </c>
      <c r="K122" s="437" t="s">
        <v>1396</v>
      </c>
      <c r="L122" s="437" t="s">
        <v>1072</v>
      </c>
      <c r="M122" s="437"/>
      <c r="N122" s="437" t="s">
        <v>1072</v>
      </c>
      <c r="O122" s="437"/>
      <c r="P122" s="437"/>
      <c r="Q122" s="437"/>
      <c r="R122" s="437"/>
      <c r="S122" s="437" t="s">
        <v>3017</v>
      </c>
      <c r="T122" s="437" t="s">
        <v>789</v>
      </c>
      <c r="U122" s="437" t="s">
        <v>1348</v>
      </c>
      <c r="V122" s="437" t="s">
        <v>3018</v>
      </c>
      <c r="W122" s="437" t="s">
        <v>3019</v>
      </c>
      <c r="X122" s="437" t="s">
        <v>789</v>
      </c>
      <c r="Y122" s="437" t="s">
        <v>1347</v>
      </c>
      <c r="Z122" s="437"/>
    </row>
    <row r="123" spans="1:26" s="341" customFormat="1" ht="20.100000000000001" customHeight="1" x14ac:dyDescent="0.2">
      <c r="A123" s="437">
        <v>122</v>
      </c>
      <c r="B123" s="437" t="s">
        <v>211</v>
      </c>
      <c r="C123" s="437" t="s">
        <v>3020</v>
      </c>
      <c r="D123" s="437" t="s">
        <v>3021</v>
      </c>
      <c r="E123" s="437"/>
      <c r="F123" s="438" t="s">
        <v>229</v>
      </c>
      <c r="G123" s="437" t="s">
        <v>1782</v>
      </c>
      <c r="H123" s="437" t="s">
        <v>23</v>
      </c>
      <c r="I123" s="437" t="s">
        <v>765</v>
      </c>
      <c r="J123" s="437" t="s">
        <v>231</v>
      </c>
      <c r="K123" s="437" t="s">
        <v>2208</v>
      </c>
      <c r="L123" s="437" t="s">
        <v>1308</v>
      </c>
      <c r="M123" s="437"/>
      <c r="N123" s="437" t="s">
        <v>1308</v>
      </c>
      <c r="O123" s="437"/>
      <c r="P123" s="437"/>
      <c r="Q123" s="437"/>
      <c r="R123" s="437"/>
      <c r="S123" s="437" t="s">
        <v>3022</v>
      </c>
      <c r="T123" s="437" t="s">
        <v>789</v>
      </c>
      <c r="U123" s="437" t="s">
        <v>1340</v>
      </c>
      <c r="V123" s="437"/>
      <c r="W123" s="437" t="s">
        <v>3023</v>
      </c>
      <c r="X123" s="437" t="s">
        <v>789</v>
      </c>
      <c r="Y123" s="437" t="s">
        <v>1338</v>
      </c>
      <c r="Z123" s="437" t="s">
        <v>3024</v>
      </c>
    </row>
    <row r="124" spans="1:26" s="341" customFormat="1" ht="20.100000000000001" customHeight="1" x14ac:dyDescent="0.2">
      <c r="A124" s="437">
        <v>123</v>
      </c>
      <c r="B124" s="437" t="s">
        <v>211</v>
      </c>
      <c r="C124" s="437" t="s">
        <v>3025</v>
      </c>
      <c r="D124" s="437" t="s">
        <v>3026</v>
      </c>
      <c r="E124" s="437"/>
      <c r="F124" s="438" t="s">
        <v>229</v>
      </c>
      <c r="G124" s="437" t="s">
        <v>1782</v>
      </c>
      <c r="H124" s="437" t="s">
        <v>23</v>
      </c>
      <c r="I124" s="437" t="s">
        <v>765</v>
      </c>
      <c r="J124" s="437" t="s">
        <v>231</v>
      </c>
      <c r="K124" s="437" t="s">
        <v>1416</v>
      </c>
      <c r="L124" s="437" t="s">
        <v>1264</v>
      </c>
      <c r="M124" s="437"/>
      <c r="N124" s="437" t="s">
        <v>1264</v>
      </c>
      <c r="O124" s="437"/>
      <c r="P124" s="437"/>
      <c r="Q124" s="437"/>
      <c r="R124" s="437"/>
      <c r="S124" s="437" t="s">
        <v>3027</v>
      </c>
      <c r="T124" s="437" t="s">
        <v>789</v>
      </c>
      <c r="U124" s="437" t="s">
        <v>1344</v>
      </c>
      <c r="V124" s="437" t="s">
        <v>3028</v>
      </c>
      <c r="W124" s="437" t="s">
        <v>3029</v>
      </c>
      <c r="X124" s="437" t="s">
        <v>789</v>
      </c>
      <c r="Y124" s="437" t="s">
        <v>1367</v>
      </c>
      <c r="Z124" s="437"/>
    </row>
    <row r="125" spans="1:26" s="341" customFormat="1" ht="20.100000000000001" customHeight="1" x14ac:dyDescent="0.2">
      <c r="A125" s="437">
        <v>124</v>
      </c>
      <c r="B125" s="437" t="s">
        <v>211</v>
      </c>
      <c r="C125" s="437" t="s">
        <v>3030</v>
      </c>
      <c r="D125" s="437" t="s">
        <v>3031</v>
      </c>
      <c r="E125" s="437" t="s">
        <v>774</v>
      </c>
      <c r="F125" s="438" t="s">
        <v>229</v>
      </c>
      <c r="G125" s="437" t="s">
        <v>1782</v>
      </c>
      <c r="H125" s="437" t="s">
        <v>23</v>
      </c>
      <c r="I125" s="437" t="s">
        <v>765</v>
      </c>
      <c r="J125" s="437" t="s">
        <v>231</v>
      </c>
      <c r="K125" s="437" t="s">
        <v>1425</v>
      </c>
      <c r="L125" s="437" t="s">
        <v>1264</v>
      </c>
      <c r="M125" s="437"/>
      <c r="N125" s="437" t="s">
        <v>1264</v>
      </c>
      <c r="O125" s="437"/>
      <c r="P125" s="437"/>
      <c r="Q125" s="437"/>
      <c r="R125" s="437"/>
      <c r="S125" s="437" t="s">
        <v>823</v>
      </c>
      <c r="T125" s="437" t="s">
        <v>789</v>
      </c>
      <c r="U125" s="437" t="s">
        <v>1341</v>
      </c>
      <c r="V125" s="437"/>
      <c r="W125" s="437" t="s">
        <v>3032</v>
      </c>
      <c r="X125" s="437" t="s">
        <v>789</v>
      </c>
      <c r="Y125" s="437" t="s">
        <v>1348</v>
      </c>
      <c r="Z125" s="437"/>
    </row>
    <row r="126" spans="1:26" s="341" customFormat="1" ht="20.100000000000001" customHeight="1" x14ac:dyDescent="0.2">
      <c r="A126" s="437">
        <v>125</v>
      </c>
      <c r="B126" s="437" t="s">
        <v>211</v>
      </c>
      <c r="C126" s="437" t="s">
        <v>3033</v>
      </c>
      <c r="D126" s="437" t="s">
        <v>3034</v>
      </c>
      <c r="E126" s="437"/>
      <c r="F126" s="438" t="s">
        <v>230</v>
      </c>
      <c r="G126" s="437" t="s">
        <v>1782</v>
      </c>
      <c r="H126" s="437" t="s">
        <v>23</v>
      </c>
      <c r="I126" s="437" t="s">
        <v>765</v>
      </c>
      <c r="J126" s="437" t="s">
        <v>231</v>
      </c>
      <c r="K126" s="437" t="s">
        <v>1399</v>
      </c>
      <c r="L126" s="437" t="s">
        <v>1072</v>
      </c>
      <c r="M126" s="437"/>
      <c r="N126" s="437" t="s">
        <v>1072</v>
      </c>
      <c r="O126" s="437"/>
      <c r="P126" s="437"/>
      <c r="Q126" s="437"/>
      <c r="R126" s="437"/>
      <c r="S126" s="437" t="s">
        <v>56</v>
      </c>
      <c r="T126" s="437" t="s">
        <v>789</v>
      </c>
      <c r="U126" s="437" t="s">
        <v>1339</v>
      </c>
      <c r="V126" s="437"/>
      <c r="W126" s="437" t="s">
        <v>3035</v>
      </c>
      <c r="X126" s="437" t="s">
        <v>789</v>
      </c>
      <c r="Y126" s="437" t="s">
        <v>1356</v>
      </c>
      <c r="Z126" s="437"/>
    </row>
    <row r="127" spans="1:26" s="341" customFormat="1" ht="20.100000000000001" customHeight="1" x14ac:dyDescent="0.2">
      <c r="A127" s="437">
        <v>126</v>
      </c>
      <c r="B127" s="437" t="s">
        <v>211</v>
      </c>
      <c r="C127" s="437" t="s">
        <v>3036</v>
      </c>
      <c r="D127" s="437" t="s">
        <v>3037</v>
      </c>
      <c r="E127" s="437" t="s">
        <v>774</v>
      </c>
      <c r="F127" s="438" t="s">
        <v>229</v>
      </c>
      <c r="G127" s="437" t="s">
        <v>1782</v>
      </c>
      <c r="H127" s="437" t="s">
        <v>23</v>
      </c>
      <c r="I127" s="437" t="s">
        <v>765</v>
      </c>
      <c r="J127" s="437" t="s">
        <v>231</v>
      </c>
      <c r="K127" s="437" t="s">
        <v>3038</v>
      </c>
      <c r="L127" s="437" t="s">
        <v>1264</v>
      </c>
      <c r="M127" s="437"/>
      <c r="N127" s="437" t="s">
        <v>1264</v>
      </c>
      <c r="O127" s="437"/>
      <c r="P127" s="437"/>
      <c r="Q127" s="437"/>
      <c r="R127" s="437"/>
      <c r="S127" s="437" t="s">
        <v>3039</v>
      </c>
      <c r="T127" s="437" t="s">
        <v>789</v>
      </c>
      <c r="U127" s="437" t="s">
        <v>1347</v>
      </c>
      <c r="V127" s="437" t="s">
        <v>3040</v>
      </c>
      <c r="W127" s="437" t="s">
        <v>3041</v>
      </c>
      <c r="X127" s="437" t="s">
        <v>789</v>
      </c>
      <c r="Y127" s="437" t="s">
        <v>1347</v>
      </c>
      <c r="Z127" s="437"/>
    </row>
    <row r="128" spans="1:26" s="341" customFormat="1" ht="20.100000000000001" customHeight="1" x14ac:dyDescent="0.2">
      <c r="A128" s="437">
        <v>127</v>
      </c>
      <c r="B128" s="437" t="s">
        <v>211</v>
      </c>
      <c r="C128" s="437" t="s">
        <v>3042</v>
      </c>
      <c r="D128" s="437" t="s">
        <v>3043</v>
      </c>
      <c r="E128" s="437"/>
      <c r="F128" s="438" t="s">
        <v>229</v>
      </c>
      <c r="G128" s="437" t="s">
        <v>1782</v>
      </c>
      <c r="H128" s="437" t="s">
        <v>23</v>
      </c>
      <c r="I128" s="437" t="s">
        <v>765</v>
      </c>
      <c r="J128" s="437" t="s">
        <v>231</v>
      </c>
      <c r="K128" s="437" t="s">
        <v>1394</v>
      </c>
      <c r="L128" s="437" t="s">
        <v>1072</v>
      </c>
      <c r="M128" s="437"/>
      <c r="N128" s="437" t="s">
        <v>1072</v>
      </c>
      <c r="O128" s="437"/>
      <c r="P128" s="437"/>
      <c r="Q128" s="437"/>
      <c r="R128" s="437"/>
      <c r="S128" s="437" t="s">
        <v>3044</v>
      </c>
      <c r="T128" s="437" t="s">
        <v>789</v>
      </c>
      <c r="U128" s="437" t="s">
        <v>3045</v>
      </c>
      <c r="V128" s="437" t="s">
        <v>3046</v>
      </c>
      <c r="W128" s="437" t="s">
        <v>3047</v>
      </c>
      <c r="X128" s="437" t="s">
        <v>789</v>
      </c>
      <c r="Y128" s="437" t="s">
        <v>3045</v>
      </c>
      <c r="Z128" s="437"/>
    </row>
    <row r="129" spans="1:26" s="341" customFormat="1" ht="20.100000000000001" customHeight="1" x14ac:dyDescent="0.2">
      <c r="A129" s="437">
        <v>128</v>
      </c>
      <c r="B129" s="437" t="s">
        <v>211</v>
      </c>
      <c r="C129" s="437" t="s">
        <v>3048</v>
      </c>
      <c r="D129" s="437" t="s">
        <v>3049</v>
      </c>
      <c r="E129" s="437"/>
      <c r="F129" s="438" t="s">
        <v>229</v>
      </c>
      <c r="G129" s="437" t="s">
        <v>1782</v>
      </c>
      <c r="H129" s="437" t="s">
        <v>23</v>
      </c>
      <c r="I129" s="437" t="s">
        <v>765</v>
      </c>
      <c r="J129" s="437" t="s">
        <v>231</v>
      </c>
      <c r="K129" s="437" t="s">
        <v>1414</v>
      </c>
      <c r="L129" s="437" t="s">
        <v>1086</v>
      </c>
      <c r="M129" s="437"/>
      <c r="N129" s="437" t="s">
        <v>1086</v>
      </c>
      <c r="O129" s="437"/>
      <c r="P129" s="437"/>
      <c r="Q129" s="437"/>
      <c r="R129" s="437"/>
      <c r="S129" s="437" t="s">
        <v>3050</v>
      </c>
      <c r="T129" s="437" t="s">
        <v>789</v>
      </c>
      <c r="U129" s="437" t="s">
        <v>1351</v>
      </c>
      <c r="V129" s="437"/>
      <c r="W129" s="437" t="s">
        <v>3051</v>
      </c>
      <c r="X129" s="437" t="s">
        <v>789</v>
      </c>
      <c r="Y129" s="437" t="s">
        <v>1351</v>
      </c>
      <c r="Z129" s="437" t="s">
        <v>3052</v>
      </c>
    </row>
    <row r="130" spans="1:26" s="341" customFormat="1" ht="20.100000000000001" customHeight="1" x14ac:dyDescent="0.2">
      <c r="A130" s="437">
        <v>129</v>
      </c>
      <c r="B130" s="437" t="s">
        <v>211</v>
      </c>
      <c r="C130" s="437" t="s">
        <v>3053</v>
      </c>
      <c r="D130" s="437" t="s">
        <v>1665</v>
      </c>
      <c r="E130" s="437"/>
      <c r="F130" s="438" t="s">
        <v>229</v>
      </c>
      <c r="G130" s="437" t="s">
        <v>1782</v>
      </c>
      <c r="H130" s="437" t="s">
        <v>23</v>
      </c>
      <c r="I130" s="437" t="s">
        <v>765</v>
      </c>
      <c r="J130" s="437" t="s">
        <v>231</v>
      </c>
      <c r="K130" s="437" t="s">
        <v>1378</v>
      </c>
      <c r="L130" s="437" t="s">
        <v>1074</v>
      </c>
      <c r="M130" s="437"/>
      <c r="N130" s="437" t="s">
        <v>1074</v>
      </c>
      <c r="O130" s="437"/>
      <c r="P130" s="437"/>
      <c r="Q130" s="437"/>
      <c r="R130" s="437"/>
      <c r="S130" s="437" t="s">
        <v>3054</v>
      </c>
      <c r="T130" s="437" t="s">
        <v>789</v>
      </c>
      <c r="U130" s="437"/>
      <c r="V130" s="437" t="s">
        <v>2906</v>
      </c>
      <c r="W130" s="437" t="s">
        <v>3055</v>
      </c>
      <c r="X130" s="437" t="s">
        <v>789</v>
      </c>
      <c r="Y130" s="437"/>
      <c r="Z130" s="437"/>
    </row>
    <row r="131" spans="1:26" s="341" customFormat="1" ht="20.100000000000001" customHeight="1" x14ac:dyDescent="0.2">
      <c r="A131" s="437">
        <v>130</v>
      </c>
      <c r="B131" s="437" t="s">
        <v>211</v>
      </c>
      <c r="C131" s="437" t="s">
        <v>3056</v>
      </c>
      <c r="D131" s="437" t="s">
        <v>3057</v>
      </c>
      <c r="E131" s="437"/>
      <c r="F131" s="438" t="s">
        <v>229</v>
      </c>
      <c r="G131" s="437" t="s">
        <v>1782</v>
      </c>
      <c r="H131" s="437" t="s">
        <v>23</v>
      </c>
      <c r="I131" s="437" t="s">
        <v>765</v>
      </c>
      <c r="J131" s="437" t="s">
        <v>231</v>
      </c>
      <c r="K131" s="437" t="s">
        <v>1396</v>
      </c>
      <c r="L131" s="437" t="s">
        <v>1072</v>
      </c>
      <c r="M131" s="437"/>
      <c r="N131" s="437" t="s">
        <v>1072</v>
      </c>
      <c r="O131" s="437"/>
      <c r="P131" s="437"/>
      <c r="Q131" s="437"/>
      <c r="R131" s="437"/>
      <c r="S131" s="437" t="s">
        <v>3058</v>
      </c>
      <c r="T131" s="437" t="s">
        <v>789</v>
      </c>
      <c r="U131" s="437" t="s">
        <v>1343</v>
      </c>
      <c r="V131" s="437"/>
      <c r="W131" s="437" t="s">
        <v>1320</v>
      </c>
      <c r="X131" s="437" t="s">
        <v>789</v>
      </c>
      <c r="Y131" s="437" t="s">
        <v>1356</v>
      </c>
      <c r="Z131" s="437" t="s">
        <v>3059</v>
      </c>
    </row>
    <row r="132" spans="1:26" s="341" customFormat="1" ht="20.100000000000001" customHeight="1" x14ac:dyDescent="0.2">
      <c r="A132" s="437">
        <v>131</v>
      </c>
      <c r="B132" s="437" t="s">
        <v>211</v>
      </c>
      <c r="C132" s="437" t="s">
        <v>3060</v>
      </c>
      <c r="D132" s="437" t="s">
        <v>2518</v>
      </c>
      <c r="E132" s="437" t="s">
        <v>774</v>
      </c>
      <c r="F132" s="438" t="s">
        <v>229</v>
      </c>
      <c r="G132" s="437" t="s">
        <v>1782</v>
      </c>
      <c r="H132" s="437" t="s">
        <v>23</v>
      </c>
      <c r="I132" s="437" t="s">
        <v>765</v>
      </c>
      <c r="J132" s="437" t="s">
        <v>231</v>
      </c>
      <c r="K132" s="437" t="s">
        <v>1408</v>
      </c>
      <c r="L132" s="437" t="s">
        <v>1264</v>
      </c>
      <c r="M132" s="437"/>
      <c r="N132" s="437" t="s">
        <v>1264</v>
      </c>
      <c r="O132" s="437"/>
      <c r="P132" s="437"/>
      <c r="Q132" s="437"/>
      <c r="R132" s="437"/>
      <c r="S132" s="437" t="s">
        <v>346</v>
      </c>
      <c r="T132" s="437" t="s">
        <v>789</v>
      </c>
      <c r="U132" s="437"/>
      <c r="V132" s="437"/>
      <c r="W132" s="437" t="s">
        <v>347</v>
      </c>
      <c r="X132" s="437" t="s">
        <v>789</v>
      </c>
      <c r="Y132" s="437"/>
      <c r="Z132" s="437"/>
    </row>
    <row r="133" spans="1:26" s="341" customFormat="1" ht="20.100000000000001" customHeight="1" x14ac:dyDescent="0.2">
      <c r="A133" s="437">
        <v>132</v>
      </c>
      <c r="B133" s="437" t="s">
        <v>211</v>
      </c>
      <c r="C133" s="437" t="s">
        <v>3061</v>
      </c>
      <c r="D133" s="437" t="s">
        <v>3062</v>
      </c>
      <c r="E133" s="437" t="s">
        <v>774</v>
      </c>
      <c r="F133" s="438" t="s">
        <v>229</v>
      </c>
      <c r="G133" s="437" t="s">
        <v>1782</v>
      </c>
      <c r="H133" s="437" t="s">
        <v>23</v>
      </c>
      <c r="I133" s="437" t="s">
        <v>765</v>
      </c>
      <c r="J133" s="437" t="s">
        <v>231</v>
      </c>
      <c r="K133" s="437" t="s">
        <v>1417</v>
      </c>
      <c r="L133" s="437" t="s">
        <v>1278</v>
      </c>
      <c r="M133" s="437"/>
      <c r="N133" s="437" t="s">
        <v>1278</v>
      </c>
      <c r="O133" s="437"/>
      <c r="P133" s="437"/>
      <c r="Q133" s="437"/>
      <c r="R133" s="437"/>
      <c r="S133" s="437" t="s">
        <v>3063</v>
      </c>
      <c r="T133" s="437" t="s">
        <v>789</v>
      </c>
      <c r="U133" s="437"/>
      <c r="V133" s="437"/>
      <c r="W133" s="437" t="s">
        <v>3064</v>
      </c>
      <c r="X133" s="437" t="s">
        <v>789</v>
      </c>
      <c r="Y133" s="437"/>
      <c r="Z133" s="437"/>
    </row>
    <row r="134" spans="1:26" s="341" customFormat="1" ht="20.100000000000001" customHeight="1" x14ac:dyDescent="0.2">
      <c r="A134" s="437">
        <v>133</v>
      </c>
      <c r="B134" s="437" t="s">
        <v>211</v>
      </c>
      <c r="C134" s="437" t="s">
        <v>3065</v>
      </c>
      <c r="D134" s="437" t="s">
        <v>3066</v>
      </c>
      <c r="E134" s="437" t="s">
        <v>774</v>
      </c>
      <c r="F134" s="438" t="s">
        <v>229</v>
      </c>
      <c r="G134" s="437" t="s">
        <v>1782</v>
      </c>
      <c r="H134" s="437" t="s">
        <v>23</v>
      </c>
      <c r="I134" s="437" t="s">
        <v>765</v>
      </c>
      <c r="J134" s="437" t="s">
        <v>231</v>
      </c>
      <c r="K134" s="437" t="s">
        <v>1390</v>
      </c>
      <c r="L134" s="437" t="s">
        <v>1072</v>
      </c>
      <c r="M134" s="437"/>
      <c r="N134" s="437" t="s">
        <v>1072</v>
      </c>
      <c r="O134" s="437"/>
      <c r="P134" s="437"/>
      <c r="Q134" s="437"/>
      <c r="R134" s="437"/>
      <c r="S134" s="437" t="s">
        <v>332</v>
      </c>
      <c r="T134" s="437" t="s">
        <v>789</v>
      </c>
      <c r="U134" s="437" t="s">
        <v>1366</v>
      </c>
      <c r="V134" s="437" t="s">
        <v>3067</v>
      </c>
      <c r="W134" s="437" t="s">
        <v>3068</v>
      </c>
      <c r="X134" s="437" t="s">
        <v>789</v>
      </c>
      <c r="Y134" s="437" t="s">
        <v>1346</v>
      </c>
      <c r="Z134" s="437"/>
    </row>
    <row r="135" spans="1:26" s="341" customFormat="1" ht="20.100000000000001" customHeight="1" x14ac:dyDescent="0.2">
      <c r="A135" s="437">
        <v>134</v>
      </c>
      <c r="B135" s="437" t="s">
        <v>211</v>
      </c>
      <c r="C135" s="437" t="s">
        <v>3069</v>
      </c>
      <c r="D135" s="437" t="s">
        <v>3070</v>
      </c>
      <c r="E135" s="437" t="s">
        <v>774</v>
      </c>
      <c r="F135" s="438" t="s">
        <v>230</v>
      </c>
      <c r="G135" s="437" t="s">
        <v>1782</v>
      </c>
      <c r="H135" s="437" t="s">
        <v>23</v>
      </c>
      <c r="I135" s="437" t="s">
        <v>765</v>
      </c>
      <c r="J135" s="437" t="s">
        <v>231</v>
      </c>
      <c r="K135" s="437" t="s">
        <v>1426</v>
      </c>
      <c r="L135" s="437" t="s">
        <v>1074</v>
      </c>
      <c r="M135" s="437"/>
      <c r="N135" s="437" t="s">
        <v>1074</v>
      </c>
      <c r="O135" s="437"/>
      <c r="P135" s="437"/>
      <c r="Q135" s="437"/>
      <c r="R135" s="437"/>
      <c r="S135" s="437" t="s">
        <v>941</v>
      </c>
      <c r="T135" s="437" t="s">
        <v>789</v>
      </c>
      <c r="U135" s="437"/>
      <c r="V135" s="437"/>
      <c r="W135" s="437" t="s">
        <v>942</v>
      </c>
      <c r="X135" s="437" t="s">
        <v>789</v>
      </c>
      <c r="Y135" s="437"/>
      <c r="Z135" s="437"/>
    </row>
    <row r="136" spans="1:26" s="341" customFormat="1" ht="20.100000000000001" customHeight="1" x14ac:dyDescent="0.2">
      <c r="A136" s="437">
        <v>135</v>
      </c>
      <c r="B136" s="437" t="s">
        <v>211</v>
      </c>
      <c r="C136" s="437" t="s">
        <v>3071</v>
      </c>
      <c r="D136" s="437" t="s">
        <v>2872</v>
      </c>
      <c r="E136" s="437" t="s">
        <v>774</v>
      </c>
      <c r="F136" s="438" t="s">
        <v>229</v>
      </c>
      <c r="G136" s="437" t="s">
        <v>1782</v>
      </c>
      <c r="H136" s="437" t="s">
        <v>23</v>
      </c>
      <c r="I136" s="437" t="s">
        <v>765</v>
      </c>
      <c r="J136" s="437" t="s">
        <v>231</v>
      </c>
      <c r="K136" s="437" t="s">
        <v>1417</v>
      </c>
      <c r="L136" s="437" t="s">
        <v>1278</v>
      </c>
      <c r="M136" s="437"/>
      <c r="N136" s="437" t="s">
        <v>1278</v>
      </c>
      <c r="O136" s="437"/>
      <c r="P136" s="437"/>
      <c r="Q136" s="437"/>
      <c r="R136" s="437"/>
      <c r="S136" s="437" t="s">
        <v>3072</v>
      </c>
      <c r="T136" s="437" t="s">
        <v>789</v>
      </c>
      <c r="U136" s="437" t="s">
        <v>1338</v>
      </c>
      <c r="V136" s="437" t="s">
        <v>3073</v>
      </c>
      <c r="W136" s="437" t="s">
        <v>3074</v>
      </c>
      <c r="X136" s="437" t="s">
        <v>789</v>
      </c>
      <c r="Y136" s="437" t="s">
        <v>1381</v>
      </c>
      <c r="Z136" s="437"/>
    </row>
    <row r="137" spans="1:26" s="341" customFormat="1" ht="20.100000000000001" customHeight="1" x14ac:dyDescent="0.2">
      <c r="A137" s="437">
        <v>136</v>
      </c>
      <c r="B137" s="437" t="s">
        <v>211</v>
      </c>
      <c r="C137" s="437" t="s">
        <v>3075</v>
      </c>
      <c r="D137" s="437" t="s">
        <v>3076</v>
      </c>
      <c r="E137" s="437" t="s">
        <v>774</v>
      </c>
      <c r="F137" s="438" t="s">
        <v>229</v>
      </c>
      <c r="G137" s="437" t="s">
        <v>1782</v>
      </c>
      <c r="H137" s="437" t="s">
        <v>23</v>
      </c>
      <c r="I137" s="437" t="s">
        <v>765</v>
      </c>
      <c r="J137" s="437" t="s">
        <v>231</v>
      </c>
      <c r="K137" s="437" t="s">
        <v>1383</v>
      </c>
      <c r="L137" s="437" t="s">
        <v>1086</v>
      </c>
      <c r="M137" s="437"/>
      <c r="N137" s="437" t="s">
        <v>1086</v>
      </c>
      <c r="O137" s="437"/>
      <c r="P137" s="437"/>
      <c r="Q137" s="437"/>
      <c r="R137" s="437"/>
      <c r="S137" s="437" t="s">
        <v>2953</v>
      </c>
      <c r="T137" s="437" t="s">
        <v>789</v>
      </c>
      <c r="U137" s="437" t="s">
        <v>1356</v>
      </c>
      <c r="V137" s="437" t="s">
        <v>3077</v>
      </c>
      <c r="W137" s="437" t="s">
        <v>2955</v>
      </c>
      <c r="X137" s="437" t="s">
        <v>789</v>
      </c>
      <c r="Y137" s="437" t="s">
        <v>1339</v>
      </c>
      <c r="Z137" s="437"/>
    </row>
    <row r="138" spans="1:26" s="341" customFormat="1" ht="20.100000000000001" customHeight="1" x14ac:dyDescent="0.2">
      <c r="A138" s="437">
        <v>137</v>
      </c>
      <c r="B138" s="437" t="s">
        <v>211</v>
      </c>
      <c r="C138" s="437" t="s">
        <v>3078</v>
      </c>
      <c r="D138" s="437" t="s">
        <v>3079</v>
      </c>
      <c r="E138" s="437" t="s">
        <v>774</v>
      </c>
      <c r="F138" s="438" t="s">
        <v>229</v>
      </c>
      <c r="G138" s="437" t="s">
        <v>1782</v>
      </c>
      <c r="H138" s="437" t="s">
        <v>23</v>
      </c>
      <c r="I138" s="437" t="s">
        <v>765</v>
      </c>
      <c r="J138" s="437" t="s">
        <v>231</v>
      </c>
      <c r="K138" s="437" t="s">
        <v>1393</v>
      </c>
      <c r="L138" s="437" t="s">
        <v>1072</v>
      </c>
      <c r="M138" s="437"/>
      <c r="N138" s="437" t="s">
        <v>1072</v>
      </c>
      <c r="O138" s="437"/>
      <c r="P138" s="437"/>
      <c r="Q138" s="437"/>
      <c r="R138" s="437"/>
      <c r="S138" s="437" t="s">
        <v>3080</v>
      </c>
      <c r="T138" s="437" t="s">
        <v>789</v>
      </c>
      <c r="U138" s="437"/>
      <c r="V138" s="437"/>
      <c r="W138" s="437" t="s">
        <v>3081</v>
      </c>
      <c r="X138" s="437" t="s">
        <v>789</v>
      </c>
      <c r="Y138" s="437"/>
      <c r="Z138" s="437"/>
    </row>
    <row r="139" spans="1:26" s="341" customFormat="1" ht="20.100000000000001" customHeight="1" x14ac:dyDescent="0.2">
      <c r="A139" s="437">
        <v>138</v>
      </c>
      <c r="B139" s="437" t="s">
        <v>211</v>
      </c>
      <c r="C139" s="437" t="s">
        <v>3082</v>
      </c>
      <c r="D139" s="437" t="s">
        <v>3083</v>
      </c>
      <c r="E139" s="437"/>
      <c r="F139" s="438" t="s">
        <v>229</v>
      </c>
      <c r="G139" s="437" t="s">
        <v>1782</v>
      </c>
      <c r="H139" s="437" t="s">
        <v>23</v>
      </c>
      <c r="I139" s="437" t="s">
        <v>765</v>
      </c>
      <c r="J139" s="437" t="s">
        <v>231</v>
      </c>
      <c r="K139" s="437" t="s">
        <v>2031</v>
      </c>
      <c r="L139" s="437" t="s">
        <v>1074</v>
      </c>
      <c r="M139" s="437"/>
      <c r="N139" s="437" t="s">
        <v>1074</v>
      </c>
      <c r="O139" s="437"/>
      <c r="P139" s="437"/>
      <c r="Q139" s="437"/>
      <c r="R139" s="437"/>
      <c r="S139" s="437" t="s">
        <v>3084</v>
      </c>
      <c r="T139" s="437" t="s">
        <v>789</v>
      </c>
      <c r="U139" s="437" t="s">
        <v>1348</v>
      </c>
      <c r="V139" s="437" t="s">
        <v>3085</v>
      </c>
      <c r="W139" s="437" t="s">
        <v>3086</v>
      </c>
      <c r="X139" s="437" t="s">
        <v>789</v>
      </c>
      <c r="Y139" s="437" t="s">
        <v>1351</v>
      </c>
      <c r="Z139" s="437"/>
    </row>
    <row r="140" spans="1:26" s="341" customFormat="1" ht="20.100000000000001" customHeight="1" x14ac:dyDescent="0.2">
      <c r="A140" s="437">
        <v>139</v>
      </c>
      <c r="B140" s="437" t="s">
        <v>211</v>
      </c>
      <c r="C140" s="437" t="s">
        <v>166</v>
      </c>
      <c r="D140" s="437" t="s">
        <v>3087</v>
      </c>
      <c r="E140" s="437"/>
      <c r="F140" s="438" t="s">
        <v>229</v>
      </c>
      <c r="G140" s="437" t="s">
        <v>1782</v>
      </c>
      <c r="H140" s="437" t="s">
        <v>23</v>
      </c>
      <c r="I140" s="437" t="s">
        <v>765</v>
      </c>
      <c r="J140" s="437" t="s">
        <v>231</v>
      </c>
      <c r="K140" s="437" t="s">
        <v>2133</v>
      </c>
      <c r="L140" s="437" t="s">
        <v>1072</v>
      </c>
      <c r="M140" s="437"/>
      <c r="N140" s="437" t="s">
        <v>1072</v>
      </c>
      <c r="O140" s="437"/>
      <c r="P140" s="437"/>
      <c r="Q140" s="437"/>
      <c r="R140" s="437"/>
      <c r="S140" s="437" t="s">
        <v>1852</v>
      </c>
      <c r="T140" s="437" t="s">
        <v>789</v>
      </c>
      <c r="U140" s="437" t="s">
        <v>1347</v>
      </c>
      <c r="V140" s="437" t="s">
        <v>3088</v>
      </c>
      <c r="W140" s="437" t="s">
        <v>3089</v>
      </c>
      <c r="X140" s="437" t="s">
        <v>789</v>
      </c>
      <c r="Y140" s="437" t="s">
        <v>2574</v>
      </c>
      <c r="Z140" s="437"/>
    </row>
    <row r="141" spans="1:26" s="341" customFormat="1" ht="20.100000000000001" customHeight="1" x14ac:dyDescent="0.2">
      <c r="A141" s="437">
        <v>140</v>
      </c>
      <c r="B141" s="437" t="s">
        <v>211</v>
      </c>
      <c r="C141" s="437" t="s">
        <v>3090</v>
      </c>
      <c r="D141" s="437" t="s">
        <v>3091</v>
      </c>
      <c r="E141" s="437"/>
      <c r="F141" s="438" t="s">
        <v>229</v>
      </c>
      <c r="G141" s="437" t="s">
        <v>1782</v>
      </c>
      <c r="H141" s="437" t="s">
        <v>23</v>
      </c>
      <c r="I141" s="437" t="s">
        <v>765</v>
      </c>
      <c r="J141" s="437" t="s">
        <v>231</v>
      </c>
      <c r="K141" s="437" t="s">
        <v>1999</v>
      </c>
      <c r="L141" s="437" t="s">
        <v>1072</v>
      </c>
      <c r="M141" s="437"/>
      <c r="N141" s="437" t="s">
        <v>1072</v>
      </c>
      <c r="O141" s="437"/>
      <c r="P141" s="437"/>
      <c r="Q141" s="437"/>
      <c r="R141" s="437"/>
      <c r="S141" s="437" t="s">
        <v>3092</v>
      </c>
      <c r="T141" s="437" t="s">
        <v>789</v>
      </c>
      <c r="U141" s="437" t="s">
        <v>1341</v>
      </c>
      <c r="V141" s="437" t="s">
        <v>3093</v>
      </c>
      <c r="W141" s="437" t="s">
        <v>3094</v>
      </c>
      <c r="X141" s="437" t="s">
        <v>789</v>
      </c>
      <c r="Y141" s="437" t="s">
        <v>1381</v>
      </c>
      <c r="Z141" s="437"/>
    </row>
    <row r="142" spans="1:26" s="341" customFormat="1" ht="20.100000000000001" customHeight="1" x14ac:dyDescent="0.2">
      <c r="A142" s="437">
        <v>141</v>
      </c>
      <c r="B142" s="437" t="s">
        <v>211</v>
      </c>
      <c r="C142" s="437" t="s">
        <v>3095</v>
      </c>
      <c r="D142" s="437" t="s">
        <v>3096</v>
      </c>
      <c r="E142" s="437" t="s">
        <v>774</v>
      </c>
      <c r="F142" s="438" t="s">
        <v>229</v>
      </c>
      <c r="G142" s="437" t="s">
        <v>1782</v>
      </c>
      <c r="H142" s="437" t="s">
        <v>23</v>
      </c>
      <c r="I142" s="437" t="s">
        <v>765</v>
      </c>
      <c r="J142" s="437" t="s">
        <v>231</v>
      </c>
      <c r="K142" s="437" t="s">
        <v>1425</v>
      </c>
      <c r="L142" s="437" t="s">
        <v>1264</v>
      </c>
      <c r="M142" s="437"/>
      <c r="N142" s="437" t="s">
        <v>1264</v>
      </c>
      <c r="O142" s="437"/>
      <c r="P142" s="437"/>
      <c r="Q142" s="437"/>
      <c r="R142" s="437"/>
      <c r="S142" s="437" t="s">
        <v>1070</v>
      </c>
      <c r="T142" s="437" t="s">
        <v>789</v>
      </c>
      <c r="U142" s="437" t="s">
        <v>1356</v>
      </c>
      <c r="V142" s="437" t="s">
        <v>3097</v>
      </c>
      <c r="W142" s="437" t="s">
        <v>3098</v>
      </c>
      <c r="X142" s="437" t="s">
        <v>789</v>
      </c>
      <c r="Y142" s="437" t="s">
        <v>1356</v>
      </c>
      <c r="Z142" s="437" t="s">
        <v>3099</v>
      </c>
    </row>
    <row r="143" spans="1:26" s="341" customFormat="1" ht="20.100000000000001" customHeight="1" x14ac:dyDescent="0.2">
      <c r="A143" s="437">
        <v>142</v>
      </c>
      <c r="B143" s="437" t="s">
        <v>211</v>
      </c>
      <c r="C143" s="437" t="s">
        <v>3100</v>
      </c>
      <c r="D143" s="437" t="s">
        <v>3101</v>
      </c>
      <c r="E143" s="437"/>
      <c r="F143" s="438" t="s">
        <v>229</v>
      </c>
      <c r="G143" s="437" t="s">
        <v>1782</v>
      </c>
      <c r="H143" s="437" t="s">
        <v>23</v>
      </c>
      <c r="I143" s="437" t="s">
        <v>765</v>
      </c>
      <c r="J143" s="437" t="s">
        <v>231</v>
      </c>
      <c r="K143" s="437" t="s">
        <v>2208</v>
      </c>
      <c r="L143" s="437" t="s">
        <v>1308</v>
      </c>
      <c r="M143" s="437"/>
      <c r="N143" s="437" t="s">
        <v>1308</v>
      </c>
      <c r="O143" s="437"/>
      <c r="P143" s="437"/>
      <c r="Q143" s="437"/>
      <c r="R143" s="437"/>
      <c r="S143" s="437" t="s">
        <v>3102</v>
      </c>
      <c r="T143" s="437" t="s">
        <v>789</v>
      </c>
      <c r="U143" s="437" t="s">
        <v>1359</v>
      </c>
      <c r="V143" s="437"/>
      <c r="W143" s="437" t="s">
        <v>3103</v>
      </c>
      <c r="X143" s="437" t="s">
        <v>789</v>
      </c>
      <c r="Y143" s="437" t="s">
        <v>1356</v>
      </c>
      <c r="Z143" s="437"/>
    </row>
    <row r="144" spans="1:26" s="341" customFormat="1" ht="20.100000000000001" customHeight="1" x14ac:dyDescent="0.2">
      <c r="A144" s="437">
        <v>143</v>
      </c>
      <c r="B144" s="437" t="s">
        <v>211</v>
      </c>
      <c r="C144" s="437" t="s">
        <v>3104</v>
      </c>
      <c r="D144" s="437" t="s">
        <v>3105</v>
      </c>
      <c r="E144" s="437" t="s">
        <v>774</v>
      </c>
      <c r="F144" s="438" t="s">
        <v>229</v>
      </c>
      <c r="G144" s="437" t="s">
        <v>1782</v>
      </c>
      <c r="H144" s="437" t="s">
        <v>23</v>
      </c>
      <c r="I144" s="437" t="s">
        <v>765</v>
      </c>
      <c r="J144" s="437" t="s">
        <v>231</v>
      </c>
      <c r="K144" s="437" t="s">
        <v>2051</v>
      </c>
      <c r="L144" s="437" t="s">
        <v>1072</v>
      </c>
      <c r="M144" s="437"/>
      <c r="N144" s="437" t="s">
        <v>1072</v>
      </c>
      <c r="O144" s="437"/>
      <c r="P144" s="437"/>
      <c r="Q144" s="437"/>
      <c r="R144" s="437"/>
      <c r="S144" s="437" t="s">
        <v>382</v>
      </c>
      <c r="T144" s="437" t="s">
        <v>789</v>
      </c>
      <c r="U144" s="437" t="s">
        <v>1337</v>
      </c>
      <c r="V144" s="437"/>
      <c r="W144" s="437" t="s">
        <v>3106</v>
      </c>
      <c r="X144" s="437" t="s">
        <v>789</v>
      </c>
      <c r="Y144" s="437" t="s">
        <v>1340</v>
      </c>
      <c r="Z144" s="437"/>
    </row>
    <row r="145" spans="1:26" s="341" customFormat="1" ht="20.100000000000001" customHeight="1" x14ac:dyDescent="0.2">
      <c r="A145" s="437">
        <v>144</v>
      </c>
      <c r="B145" s="437" t="s">
        <v>211</v>
      </c>
      <c r="C145" s="437" t="s">
        <v>3107</v>
      </c>
      <c r="D145" s="437" t="s">
        <v>2639</v>
      </c>
      <c r="E145" s="437"/>
      <c r="F145" s="438" t="s">
        <v>230</v>
      </c>
      <c r="G145" s="437" t="s">
        <v>1782</v>
      </c>
      <c r="H145" s="437" t="s">
        <v>23</v>
      </c>
      <c r="I145" s="437" t="s">
        <v>765</v>
      </c>
      <c r="J145" s="437" t="s">
        <v>231</v>
      </c>
      <c r="K145" s="437" t="s">
        <v>1404</v>
      </c>
      <c r="L145" s="437" t="s">
        <v>1072</v>
      </c>
      <c r="M145" s="437"/>
      <c r="N145" s="437" t="s">
        <v>1072</v>
      </c>
      <c r="O145" s="437"/>
      <c r="P145" s="437"/>
      <c r="Q145" s="437"/>
      <c r="R145" s="437"/>
      <c r="S145" s="437" t="s">
        <v>3108</v>
      </c>
      <c r="T145" s="437" t="s">
        <v>789</v>
      </c>
      <c r="U145" s="437" t="s">
        <v>1348</v>
      </c>
      <c r="V145" s="437" t="s">
        <v>3109</v>
      </c>
      <c r="W145" s="437" t="s">
        <v>3110</v>
      </c>
      <c r="X145" s="437" t="s">
        <v>789</v>
      </c>
      <c r="Y145" s="437" t="s">
        <v>2574</v>
      </c>
      <c r="Z145" s="437"/>
    </row>
    <row r="146" spans="1:26" s="341" customFormat="1" ht="20.100000000000001" customHeight="1" x14ac:dyDescent="0.2">
      <c r="A146" s="437">
        <v>145</v>
      </c>
      <c r="B146" s="437" t="s">
        <v>211</v>
      </c>
      <c r="C146" s="437" t="s">
        <v>3111</v>
      </c>
      <c r="D146" s="437" t="s">
        <v>1202</v>
      </c>
      <c r="E146" s="437" t="s">
        <v>774</v>
      </c>
      <c r="F146" s="438" t="s">
        <v>229</v>
      </c>
      <c r="G146" s="437" t="s">
        <v>1782</v>
      </c>
      <c r="H146" s="437" t="s">
        <v>23</v>
      </c>
      <c r="I146" s="437" t="s">
        <v>765</v>
      </c>
      <c r="J146" s="437" t="s">
        <v>231</v>
      </c>
      <c r="K146" s="437" t="s">
        <v>1415</v>
      </c>
      <c r="L146" s="437" t="s">
        <v>1278</v>
      </c>
      <c r="M146" s="437"/>
      <c r="N146" s="437" t="s">
        <v>1278</v>
      </c>
      <c r="O146" s="437"/>
      <c r="P146" s="437"/>
      <c r="Q146" s="437"/>
      <c r="R146" s="437"/>
      <c r="S146" s="437" t="s">
        <v>3112</v>
      </c>
      <c r="T146" s="437" t="s">
        <v>789</v>
      </c>
      <c r="U146" s="437" t="s">
        <v>1388</v>
      </c>
      <c r="V146" s="437" t="s">
        <v>3113</v>
      </c>
      <c r="W146" s="437" t="s">
        <v>3114</v>
      </c>
      <c r="X146" s="437" t="s">
        <v>789</v>
      </c>
      <c r="Y146" s="437" t="s">
        <v>1343</v>
      </c>
      <c r="Z146" s="437"/>
    </row>
    <row r="147" spans="1:26" s="341" customFormat="1" ht="20.100000000000001" customHeight="1" x14ac:dyDescent="0.2">
      <c r="A147" s="437">
        <v>146</v>
      </c>
      <c r="B147" s="437" t="s">
        <v>211</v>
      </c>
      <c r="C147" s="437" t="s">
        <v>3115</v>
      </c>
      <c r="D147" s="437" t="s">
        <v>3116</v>
      </c>
      <c r="E147" s="437" t="s">
        <v>774</v>
      </c>
      <c r="F147" s="438" t="s">
        <v>229</v>
      </c>
      <c r="G147" s="437" t="s">
        <v>1782</v>
      </c>
      <c r="H147" s="437" t="s">
        <v>23</v>
      </c>
      <c r="I147" s="437" t="s">
        <v>765</v>
      </c>
      <c r="J147" s="437" t="s">
        <v>231</v>
      </c>
      <c r="K147" s="437" t="s">
        <v>1379</v>
      </c>
      <c r="L147" s="437" t="s">
        <v>1086</v>
      </c>
      <c r="M147" s="437"/>
      <c r="N147" s="437" t="s">
        <v>1086</v>
      </c>
      <c r="O147" s="437"/>
      <c r="P147" s="437"/>
      <c r="Q147" s="437"/>
      <c r="R147" s="437"/>
      <c r="S147" s="437" t="s">
        <v>3117</v>
      </c>
      <c r="T147" s="437" t="s">
        <v>789</v>
      </c>
      <c r="U147" s="437" t="s">
        <v>1359</v>
      </c>
      <c r="V147" s="437" t="s">
        <v>3118</v>
      </c>
      <c r="W147" s="437" t="s">
        <v>3119</v>
      </c>
      <c r="X147" s="437" t="s">
        <v>789</v>
      </c>
      <c r="Y147" s="437" t="s">
        <v>1349</v>
      </c>
      <c r="Z147" s="437"/>
    </row>
    <row r="148" spans="1:26" s="341" customFormat="1" ht="20.100000000000001" customHeight="1" x14ac:dyDescent="0.2">
      <c r="A148" s="437">
        <v>147</v>
      </c>
      <c r="B148" s="437" t="s">
        <v>211</v>
      </c>
      <c r="C148" s="437" t="s">
        <v>3120</v>
      </c>
      <c r="D148" s="437" t="s">
        <v>3121</v>
      </c>
      <c r="E148" s="437" t="s">
        <v>774</v>
      </c>
      <c r="F148" s="438" t="s">
        <v>230</v>
      </c>
      <c r="G148" s="437" t="s">
        <v>1782</v>
      </c>
      <c r="H148" s="437" t="s">
        <v>23</v>
      </c>
      <c r="I148" s="437" t="s">
        <v>765</v>
      </c>
      <c r="J148" s="437" t="s">
        <v>231</v>
      </c>
      <c r="K148" s="437" t="s">
        <v>1422</v>
      </c>
      <c r="L148" s="437" t="s">
        <v>1264</v>
      </c>
      <c r="M148" s="437"/>
      <c r="N148" s="437" t="s">
        <v>1264</v>
      </c>
      <c r="O148" s="437"/>
      <c r="P148" s="437"/>
      <c r="Q148" s="437"/>
      <c r="R148" s="437"/>
      <c r="S148" s="437" t="s">
        <v>3122</v>
      </c>
      <c r="T148" s="437" t="s">
        <v>789</v>
      </c>
      <c r="U148" s="437" t="s">
        <v>1339</v>
      </c>
      <c r="V148" s="437" t="s">
        <v>3123</v>
      </c>
      <c r="W148" s="437" t="s">
        <v>3124</v>
      </c>
      <c r="X148" s="437" t="s">
        <v>789</v>
      </c>
      <c r="Y148" s="437" t="s">
        <v>3045</v>
      </c>
      <c r="Z148" s="437"/>
    </row>
    <row r="149" spans="1:26" s="341" customFormat="1" ht="20.100000000000001" customHeight="1" x14ac:dyDescent="0.2">
      <c r="A149" s="437">
        <v>148</v>
      </c>
      <c r="B149" s="437" t="s">
        <v>211</v>
      </c>
      <c r="C149" s="437" t="s">
        <v>3125</v>
      </c>
      <c r="D149" s="437" t="s">
        <v>2852</v>
      </c>
      <c r="E149" s="437" t="s">
        <v>774</v>
      </c>
      <c r="F149" s="438" t="s">
        <v>229</v>
      </c>
      <c r="G149" s="437" t="s">
        <v>1782</v>
      </c>
      <c r="H149" s="437" t="s">
        <v>23</v>
      </c>
      <c r="I149" s="437" t="s">
        <v>765</v>
      </c>
      <c r="J149" s="437" t="s">
        <v>231</v>
      </c>
      <c r="K149" s="437" t="s">
        <v>1368</v>
      </c>
      <c r="L149" s="437" t="s">
        <v>1278</v>
      </c>
      <c r="M149" s="437"/>
      <c r="N149" s="437" t="s">
        <v>1278</v>
      </c>
      <c r="O149" s="437"/>
      <c r="P149" s="437"/>
      <c r="Q149" s="437"/>
      <c r="R149" s="437"/>
      <c r="S149" s="437" t="s">
        <v>3126</v>
      </c>
      <c r="T149" s="437" t="s">
        <v>789</v>
      </c>
      <c r="U149" s="437" t="s">
        <v>1351</v>
      </c>
      <c r="V149" s="437" t="s">
        <v>3127</v>
      </c>
      <c r="W149" s="437" t="s">
        <v>3128</v>
      </c>
      <c r="X149" s="437" t="s">
        <v>789</v>
      </c>
      <c r="Y149" s="437" t="s">
        <v>1350</v>
      </c>
      <c r="Z149" s="437"/>
    </row>
    <row r="150" spans="1:26" s="341" customFormat="1" ht="20.100000000000001" customHeight="1" x14ac:dyDescent="0.2">
      <c r="A150" s="437">
        <v>149</v>
      </c>
      <c r="B150" s="437" t="s">
        <v>211</v>
      </c>
      <c r="C150" s="437" t="s">
        <v>3129</v>
      </c>
      <c r="D150" s="437" t="s">
        <v>3130</v>
      </c>
      <c r="E150" s="437"/>
      <c r="F150" s="438" t="s">
        <v>230</v>
      </c>
      <c r="G150" s="437" t="s">
        <v>1782</v>
      </c>
      <c r="H150" s="437" t="s">
        <v>23</v>
      </c>
      <c r="I150" s="437" t="s">
        <v>765</v>
      </c>
      <c r="J150" s="437" t="s">
        <v>231</v>
      </c>
      <c r="K150" s="437" t="s">
        <v>1369</v>
      </c>
      <c r="L150" s="437" t="s">
        <v>1074</v>
      </c>
      <c r="M150" s="437"/>
      <c r="N150" s="437" t="s">
        <v>1074</v>
      </c>
      <c r="O150" s="437"/>
      <c r="P150" s="437"/>
      <c r="Q150" s="437"/>
      <c r="R150" s="437"/>
      <c r="S150" s="437" t="s">
        <v>1158</v>
      </c>
      <c r="T150" s="437" t="s">
        <v>789</v>
      </c>
      <c r="U150" s="437" t="s">
        <v>1356</v>
      </c>
      <c r="V150" s="437" t="s">
        <v>3131</v>
      </c>
      <c r="W150" s="437" t="s">
        <v>1159</v>
      </c>
      <c r="X150" s="437" t="s">
        <v>789</v>
      </c>
      <c r="Y150" s="437" t="s">
        <v>1343</v>
      </c>
      <c r="Z150" s="437"/>
    </row>
    <row r="151" spans="1:26" s="341" customFormat="1" ht="20.100000000000001" customHeight="1" x14ac:dyDescent="0.2">
      <c r="A151" s="437">
        <v>150</v>
      </c>
      <c r="B151" s="437" t="s">
        <v>211</v>
      </c>
      <c r="C151" s="437" t="s">
        <v>3132</v>
      </c>
      <c r="D151" s="437" t="s">
        <v>3133</v>
      </c>
      <c r="E151" s="437" t="s">
        <v>774</v>
      </c>
      <c r="F151" s="438" t="s">
        <v>229</v>
      </c>
      <c r="G151" s="437" t="s">
        <v>1782</v>
      </c>
      <c r="H151" s="437" t="s">
        <v>23</v>
      </c>
      <c r="I151" s="437" t="s">
        <v>765</v>
      </c>
      <c r="J151" s="437" t="s">
        <v>231</v>
      </c>
      <c r="K151" s="437" t="s">
        <v>1425</v>
      </c>
      <c r="L151" s="437" t="s">
        <v>1264</v>
      </c>
      <c r="M151" s="437"/>
      <c r="N151" s="437" t="s">
        <v>1264</v>
      </c>
      <c r="O151" s="437"/>
      <c r="P151" s="437"/>
      <c r="Q151" s="437"/>
      <c r="R151" s="437"/>
      <c r="S151" s="437" t="s">
        <v>3134</v>
      </c>
      <c r="T151" s="437" t="s">
        <v>789</v>
      </c>
      <c r="U151" s="437" t="s">
        <v>1339</v>
      </c>
      <c r="V151" s="437" t="s">
        <v>3135</v>
      </c>
      <c r="W151" s="437" t="s">
        <v>3136</v>
      </c>
      <c r="X151" s="437" t="s">
        <v>789</v>
      </c>
      <c r="Y151" s="437" t="s">
        <v>1381</v>
      </c>
      <c r="Z151" s="437"/>
    </row>
    <row r="152" spans="1:26" s="341" customFormat="1" ht="20.100000000000001" customHeight="1" x14ac:dyDescent="0.2">
      <c r="A152" s="437">
        <v>151</v>
      </c>
      <c r="B152" s="437" t="s">
        <v>211</v>
      </c>
      <c r="C152" s="437" t="s">
        <v>3137</v>
      </c>
      <c r="D152" s="437" t="s">
        <v>2938</v>
      </c>
      <c r="E152" s="437" t="s">
        <v>774</v>
      </c>
      <c r="F152" s="438" t="s">
        <v>229</v>
      </c>
      <c r="G152" s="437" t="s">
        <v>1782</v>
      </c>
      <c r="H152" s="437" t="s">
        <v>23</v>
      </c>
      <c r="I152" s="437" t="s">
        <v>765</v>
      </c>
      <c r="J152" s="437" t="s">
        <v>231</v>
      </c>
      <c r="K152" s="437" t="s">
        <v>1991</v>
      </c>
      <c r="L152" s="437" t="s">
        <v>1086</v>
      </c>
      <c r="M152" s="437"/>
      <c r="N152" s="437" t="s">
        <v>1086</v>
      </c>
      <c r="O152" s="437"/>
      <c r="P152" s="437"/>
      <c r="Q152" s="437"/>
      <c r="R152" s="437"/>
      <c r="S152" s="437"/>
      <c r="T152" s="437" t="s">
        <v>789</v>
      </c>
      <c r="U152" s="437"/>
      <c r="V152" s="437"/>
      <c r="W152" s="437" t="s">
        <v>3138</v>
      </c>
      <c r="X152" s="437" t="s">
        <v>789</v>
      </c>
      <c r="Y152" s="437" t="s">
        <v>1349</v>
      </c>
      <c r="Z152" s="437" t="s">
        <v>3139</v>
      </c>
    </row>
    <row r="153" spans="1:26" s="341" customFormat="1" ht="20.100000000000001" customHeight="1" x14ac:dyDescent="0.2">
      <c r="A153" s="437">
        <v>152</v>
      </c>
      <c r="B153" s="437" t="s">
        <v>211</v>
      </c>
      <c r="C153" s="437" t="s">
        <v>3140</v>
      </c>
      <c r="D153" s="437" t="s">
        <v>3141</v>
      </c>
      <c r="E153" s="437"/>
      <c r="F153" s="438" t="s">
        <v>230</v>
      </c>
      <c r="G153" s="437" t="s">
        <v>1782</v>
      </c>
      <c r="H153" s="437" t="s">
        <v>23</v>
      </c>
      <c r="I153" s="437" t="s">
        <v>765</v>
      </c>
      <c r="J153" s="437" t="s">
        <v>231</v>
      </c>
      <c r="K153" s="437" t="s">
        <v>1424</v>
      </c>
      <c r="L153" s="437" t="s">
        <v>1264</v>
      </c>
      <c r="M153" s="437"/>
      <c r="N153" s="437" t="s">
        <v>1264</v>
      </c>
      <c r="O153" s="437"/>
      <c r="P153" s="437"/>
      <c r="Q153" s="437"/>
      <c r="R153" s="437"/>
      <c r="S153" s="437" t="s">
        <v>3142</v>
      </c>
      <c r="T153" s="437" t="s">
        <v>789</v>
      </c>
      <c r="U153" s="437" t="s">
        <v>1347</v>
      </c>
      <c r="V153" s="437" t="s">
        <v>3143</v>
      </c>
      <c r="W153" s="437" t="s">
        <v>3144</v>
      </c>
      <c r="X153" s="437" t="s">
        <v>789</v>
      </c>
      <c r="Y153" s="437" t="s">
        <v>1350</v>
      </c>
      <c r="Z153" s="437"/>
    </row>
    <row r="154" spans="1:26" s="341" customFormat="1" ht="20.100000000000001" customHeight="1" x14ac:dyDescent="0.2">
      <c r="A154" s="437">
        <v>153</v>
      </c>
      <c r="B154" s="437" t="s">
        <v>211</v>
      </c>
      <c r="C154" s="437" t="s">
        <v>86</v>
      </c>
      <c r="D154" s="437" t="s">
        <v>3145</v>
      </c>
      <c r="E154" s="437" t="s">
        <v>774</v>
      </c>
      <c r="F154" s="438" t="s">
        <v>229</v>
      </c>
      <c r="G154" s="437" t="s">
        <v>1782</v>
      </c>
      <c r="H154" s="437" t="s">
        <v>23</v>
      </c>
      <c r="I154" s="437" t="s">
        <v>765</v>
      </c>
      <c r="J154" s="437" t="s">
        <v>231</v>
      </c>
      <c r="K154" s="437" t="s">
        <v>1421</v>
      </c>
      <c r="L154" s="437" t="s">
        <v>1264</v>
      </c>
      <c r="M154" s="437"/>
      <c r="N154" s="437" t="s">
        <v>1264</v>
      </c>
      <c r="O154" s="437"/>
      <c r="P154" s="437"/>
      <c r="Q154" s="437"/>
      <c r="R154" s="437"/>
      <c r="S154" s="437" t="s">
        <v>809</v>
      </c>
      <c r="T154" s="437" t="s">
        <v>789</v>
      </c>
      <c r="U154" s="437" t="s">
        <v>1356</v>
      </c>
      <c r="V154" s="437"/>
      <c r="W154" s="437" t="s">
        <v>890</v>
      </c>
      <c r="X154" s="437" t="s">
        <v>789</v>
      </c>
      <c r="Y154" s="437" t="s">
        <v>1340</v>
      </c>
      <c r="Z154" s="437" t="s">
        <v>2179</v>
      </c>
    </row>
    <row r="155" spans="1:26" ht="20.100000000000001" customHeight="1" x14ac:dyDescent="0.2">
      <c r="A155" s="343">
        <v>154</v>
      </c>
      <c r="B155" s="343" t="s">
        <v>213</v>
      </c>
      <c r="C155" s="343" t="s">
        <v>1586</v>
      </c>
      <c r="D155" s="343" t="s">
        <v>1587</v>
      </c>
      <c r="E155" s="343"/>
      <c r="F155" s="344" t="s">
        <v>229</v>
      </c>
      <c r="G155" s="343" t="s">
        <v>1782</v>
      </c>
      <c r="H155" s="343" t="s">
        <v>23</v>
      </c>
      <c r="I155" s="343" t="s">
        <v>765</v>
      </c>
      <c r="J155" s="343" t="s">
        <v>236</v>
      </c>
      <c r="K155" s="343" t="s">
        <v>1393</v>
      </c>
      <c r="L155" s="343" t="s">
        <v>1072</v>
      </c>
      <c r="M155" s="343" t="s">
        <v>1072</v>
      </c>
      <c r="N155" s="343" t="s">
        <v>2210</v>
      </c>
      <c r="O155" s="343"/>
      <c r="P155" s="343"/>
      <c r="Q155" s="343"/>
      <c r="R155" s="343"/>
      <c r="S155" s="343" t="s">
        <v>1783</v>
      </c>
      <c r="T155" s="343" t="s">
        <v>789</v>
      </c>
      <c r="U155" s="343"/>
      <c r="V155" s="343"/>
      <c r="W155" s="343" t="s">
        <v>137</v>
      </c>
      <c r="X155" s="343" t="s">
        <v>789</v>
      </c>
      <c r="Y155" s="343"/>
      <c r="Z155" s="343"/>
    </row>
    <row r="156" spans="1:26" ht="20.100000000000001" customHeight="1" x14ac:dyDescent="0.2">
      <c r="A156" s="343">
        <v>155</v>
      </c>
      <c r="B156" s="343" t="s">
        <v>213</v>
      </c>
      <c r="C156" s="343" t="s">
        <v>1588</v>
      </c>
      <c r="D156" s="343" t="s">
        <v>1011</v>
      </c>
      <c r="E156" s="343"/>
      <c r="F156" s="344" t="s">
        <v>229</v>
      </c>
      <c r="G156" s="343" t="s">
        <v>1782</v>
      </c>
      <c r="H156" s="343" t="s">
        <v>23</v>
      </c>
      <c r="I156" s="343" t="s">
        <v>765</v>
      </c>
      <c r="J156" s="343" t="s">
        <v>231</v>
      </c>
      <c r="K156" s="343" t="s">
        <v>1990</v>
      </c>
      <c r="L156" s="343" t="s">
        <v>1073</v>
      </c>
      <c r="M156" s="343" t="s">
        <v>1073</v>
      </c>
      <c r="N156" s="343" t="s">
        <v>2211</v>
      </c>
      <c r="O156" s="343"/>
      <c r="P156" s="343"/>
      <c r="Q156" s="343"/>
      <c r="R156" s="343"/>
      <c r="S156" s="343" t="s">
        <v>1588</v>
      </c>
      <c r="T156" s="343" t="s">
        <v>789</v>
      </c>
      <c r="U156" s="343"/>
      <c r="V156" s="343"/>
      <c r="W156" s="343" t="s">
        <v>1784</v>
      </c>
      <c r="X156" s="343" t="s">
        <v>789</v>
      </c>
      <c r="Y156" s="343"/>
      <c r="Z156" s="343"/>
    </row>
    <row r="157" spans="1:26" ht="20.100000000000001" customHeight="1" x14ac:dyDescent="0.2">
      <c r="A157" s="343">
        <v>156</v>
      </c>
      <c r="B157" s="343" t="s">
        <v>213</v>
      </c>
      <c r="C157" s="343" t="s">
        <v>1589</v>
      </c>
      <c r="D157" s="343" t="s">
        <v>1590</v>
      </c>
      <c r="E157" s="343" t="s">
        <v>774</v>
      </c>
      <c r="F157" s="344" t="s">
        <v>229</v>
      </c>
      <c r="G157" s="343" t="s">
        <v>1782</v>
      </c>
      <c r="H157" s="343" t="s">
        <v>23</v>
      </c>
      <c r="I157" s="343" t="s">
        <v>765</v>
      </c>
      <c r="J157" s="343" t="s">
        <v>231</v>
      </c>
      <c r="K157" s="343" t="s">
        <v>1408</v>
      </c>
      <c r="L157" s="343" t="s">
        <v>1264</v>
      </c>
      <c r="M157" s="343" t="s">
        <v>1264</v>
      </c>
      <c r="N157" s="343" t="s">
        <v>2212</v>
      </c>
      <c r="O157" s="343"/>
      <c r="P157" s="343"/>
      <c r="Q157" s="343"/>
      <c r="R157" s="343"/>
      <c r="S157" s="343"/>
      <c r="T157" s="343" t="s">
        <v>789</v>
      </c>
      <c r="U157" s="343"/>
      <c r="V157" s="343"/>
      <c r="W157" s="343" t="s">
        <v>1785</v>
      </c>
      <c r="X157" s="343" t="s">
        <v>789</v>
      </c>
      <c r="Y157" s="343"/>
      <c r="Z157" s="343"/>
    </row>
    <row r="158" spans="1:26" ht="20.100000000000001" customHeight="1" x14ac:dyDescent="0.2">
      <c r="A158" s="343">
        <v>157</v>
      </c>
      <c r="B158" s="343" t="s">
        <v>213</v>
      </c>
      <c r="C158" s="343" t="s">
        <v>1591</v>
      </c>
      <c r="D158" s="343" t="s">
        <v>1592</v>
      </c>
      <c r="E158" s="343" t="s">
        <v>774</v>
      </c>
      <c r="F158" s="344" t="s">
        <v>229</v>
      </c>
      <c r="G158" s="343" t="s">
        <v>1782</v>
      </c>
      <c r="H158" s="343" t="s">
        <v>23</v>
      </c>
      <c r="I158" s="343" t="s">
        <v>765</v>
      </c>
      <c r="J158" s="343" t="s">
        <v>231</v>
      </c>
      <c r="K158" s="343" t="s">
        <v>1991</v>
      </c>
      <c r="L158" s="343" t="s">
        <v>1086</v>
      </c>
      <c r="M158" s="343" t="s">
        <v>1086</v>
      </c>
      <c r="N158" s="343" t="s">
        <v>2213</v>
      </c>
      <c r="O158" s="343"/>
      <c r="P158" s="343"/>
      <c r="Q158" s="343"/>
      <c r="R158" s="343"/>
      <c r="S158" s="343" t="s">
        <v>1786</v>
      </c>
      <c r="T158" s="343" t="s">
        <v>789</v>
      </c>
      <c r="U158" s="343" t="s">
        <v>1348</v>
      </c>
      <c r="V158" s="343"/>
      <c r="W158" s="343" t="s">
        <v>1787</v>
      </c>
      <c r="X158" s="343" t="s">
        <v>789</v>
      </c>
      <c r="Y158" s="343" t="s">
        <v>1347</v>
      </c>
      <c r="Z158" s="343"/>
    </row>
    <row r="159" spans="1:26" ht="20.100000000000001" customHeight="1" x14ac:dyDescent="0.2">
      <c r="A159" s="343">
        <v>158</v>
      </c>
      <c r="B159" s="343" t="s">
        <v>213</v>
      </c>
      <c r="C159" s="343" t="s">
        <v>1736</v>
      </c>
      <c r="D159" s="343" t="s">
        <v>1737</v>
      </c>
      <c r="E159" s="343" t="s">
        <v>774</v>
      </c>
      <c r="F159" s="344" t="s">
        <v>229</v>
      </c>
      <c r="G159" s="343" t="s">
        <v>1782</v>
      </c>
      <c r="H159" s="343" t="s">
        <v>23</v>
      </c>
      <c r="I159" s="343" t="s">
        <v>765</v>
      </c>
      <c r="J159" s="343" t="s">
        <v>231</v>
      </c>
      <c r="K159" s="343" t="s">
        <v>1402</v>
      </c>
      <c r="L159" s="343" t="s">
        <v>1072</v>
      </c>
      <c r="M159" s="343" t="s">
        <v>1072</v>
      </c>
      <c r="N159" s="343" t="s">
        <v>1981</v>
      </c>
      <c r="O159" s="343"/>
      <c r="P159" s="343"/>
      <c r="Q159" s="343"/>
      <c r="R159" s="343"/>
      <c r="S159" s="343" t="s">
        <v>1922</v>
      </c>
      <c r="T159" s="343" t="s">
        <v>791</v>
      </c>
      <c r="U159" s="343"/>
      <c r="V159" s="343"/>
      <c r="W159" s="343" t="s">
        <v>1923</v>
      </c>
      <c r="X159" s="343" t="s">
        <v>791</v>
      </c>
      <c r="Y159" s="343"/>
      <c r="Z159" s="343"/>
    </row>
    <row r="160" spans="1:26" ht="20.100000000000001" customHeight="1" x14ac:dyDescent="0.2">
      <c r="A160" s="343">
        <v>159</v>
      </c>
      <c r="B160" s="343" t="s">
        <v>213</v>
      </c>
      <c r="C160" s="343" t="s">
        <v>1593</v>
      </c>
      <c r="D160" s="343" t="s">
        <v>1594</v>
      </c>
      <c r="E160" s="343"/>
      <c r="F160" s="344" t="s">
        <v>229</v>
      </c>
      <c r="G160" s="343" t="s">
        <v>1782</v>
      </c>
      <c r="H160" s="343" t="s">
        <v>23</v>
      </c>
      <c r="I160" s="343" t="s">
        <v>765</v>
      </c>
      <c r="J160" s="343" t="s">
        <v>236</v>
      </c>
      <c r="K160" s="343" t="s">
        <v>1975</v>
      </c>
      <c r="L160" s="343" t="s">
        <v>1308</v>
      </c>
      <c r="M160" s="343" t="s">
        <v>1308</v>
      </c>
      <c r="N160" s="343" t="s">
        <v>2214</v>
      </c>
      <c r="O160" s="343"/>
      <c r="P160" s="343"/>
      <c r="Q160" s="343"/>
      <c r="R160" s="343"/>
      <c r="S160" s="343" t="s">
        <v>1788</v>
      </c>
      <c r="T160" s="343" t="s">
        <v>789</v>
      </c>
      <c r="U160" s="343"/>
      <c r="V160" s="343"/>
      <c r="W160" s="343" t="s">
        <v>1789</v>
      </c>
      <c r="X160" s="343" t="s">
        <v>789</v>
      </c>
      <c r="Y160" s="343"/>
      <c r="Z160" s="343"/>
    </row>
    <row r="161" spans="1:26" ht="20.100000000000001" customHeight="1" x14ac:dyDescent="0.2">
      <c r="A161" s="343">
        <v>160</v>
      </c>
      <c r="B161" s="343" t="s">
        <v>213</v>
      </c>
      <c r="C161" s="343" t="s">
        <v>1595</v>
      </c>
      <c r="D161" s="343" t="s">
        <v>1596</v>
      </c>
      <c r="E161" s="343"/>
      <c r="F161" s="344" t="s">
        <v>229</v>
      </c>
      <c r="G161" s="343" t="s">
        <v>1782</v>
      </c>
      <c r="H161" s="343" t="s">
        <v>23</v>
      </c>
      <c r="I161" s="343" t="s">
        <v>765</v>
      </c>
      <c r="J161" s="343" t="s">
        <v>235</v>
      </c>
      <c r="K161" s="343" t="s">
        <v>1408</v>
      </c>
      <c r="L161" s="343" t="s">
        <v>1264</v>
      </c>
      <c r="M161" s="343" t="s">
        <v>1264</v>
      </c>
      <c r="N161" s="343" t="s">
        <v>2212</v>
      </c>
      <c r="O161" s="343"/>
      <c r="P161" s="343"/>
      <c r="Q161" s="343"/>
      <c r="R161" s="343"/>
      <c r="S161" s="343" t="s">
        <v>1790</v>
      </c>
      <c r="T161" s="343" t="s">
        <v>789</v>
      </c>
      <c r="U161" s="343"/>
      <c r="V161" s="343"/>
      <c r="W161" s="343" t="s">
        <v>1791</v>
      </c>
      <c r="X161" s="343" t="s">
        <v>789</v>
      </c>
      <c r="Y161" s="343"/>
      <c r="Z161" s="343"/>
    </row>
    <row r="162" spans="1:26" ht="20.100000000000001" customHeight="1" x14ac:dyDescent="0.2">
      <c r="A162" s="343">
        <v>161</v>
      </c>
      <c r="B162" s="343" t="s">
        <v>213</v>
      </c>
      <c r="C162" s="343" t="s">
        <v>1597</v>
      </c>
      <c r="D162" s="343" t="s">
        <v>1150</v>
      </c>
      <c r="E162" s="343"/>
      <c r="F162" s="344" t="s">
        <v>229</v>
      </c>
      <c r="G162" s="343" t="s">
        <v>1782</v>
      </c>
      <c r="H162" s="343" t="s">
        <v>23</v>
      </c>
      <c r="I162" s="343" t="s">
        <v>765</v>
      </c>
      <c r="J162" s="343" t="s">
        <v>231</v>
      </c>
      <c r="K162" s="343" t="s">
        <v>1392</v>
      </c>
      <c r="L162" s="343" t="s">
        <v>1072</v>
      </c>
      <c r="M162" s="343" t="s">
        <v>1072</v>
      </c>
      <c r="N162" s="343" t="s">
        <v>2215</v>
      </c>
      <c r="O162" s="343"/>
      <c r="P162" s="343"/>
      <c r="Q162" s="343"/>
      <c r="R162" s="343"/>
      <c r="S162" s="343" t="s">
        <v>1792</v>
      </c>
      <c r="T162" s="343" t="s">
        <v>789</v>
      </c>
      <c r="U162" s="343"/>
      <c r="V162" s="343"/>
      <c r="W162" s="343" t="s">
        <v>1793</v>
      </c>
      <c r="X162" s="343" t="s">
        <v>789</v>
      </c>
      <c r="Y162" s="343"/>
      <c r="Z162" s="343"/>
    </row>
    <row r="163" spans="1:26" ht="20.100000000000001" customHeight="1" x14ac:dyDescent="0.2">
      <c r="A163" s="343">
        <v>162</v>
      </c>
      <c r="B163" s="343" t="s">
        <v>213</v>
      </c>
      <c r="C163" s="343" t="s">
        <v>1739</v>
      </c>
      <c r="D163" s="343" t="s">
        <v>1300</v>
      </c>
      <c r="E163" s="343"/>
      <c r="F163" s="344" t="s">
        <v>230</v>
      </c>
      <c r="G163" s="343" t="s">
        <v>1782</v>
      </c>
      <c r="H163" s="343" t="s">
        <v>23</v>
      </c>
      <c r="I163" s="343" t="s">
        <v>765</v>
      </c>
      <c r="J163" s="343" t="s">
        <v>231</v>
      </c>
      <c r="K163" s="343" t="s">
        <v>2051</v>
      </c>
      <c r="L163" s="343" t="s">
        <v>1072</v>
      </c>
      <c r="M163" s="343" t="s">
        <v>1072</v>
      </c>
      <c r="N163" s="343" t="s">
        <v>1983</v>
      </c>
      <c r="O163" s="343"/>
      <c r="P163" s="343"/>
      <c r="Q163" s="343"/>
      <c r="R163" s="343"/>
      <c r="S163" s="343" t="s">
        <v>1926</v>
      </c>
      <c r="T163" s="343" t="s">
        <v>791</v>
      </c>
      <c r="U163" s="343" t="s">
        <v>1342</v>
      </c>
      <c r="V163" s="343"/>
      <c r="W163" s="343" t="s">
        <v>1899</v>
      </c>
      <c r="X163" s="343" t="s">
        <v>791</v>
      </c>
      <c r="Y163" s="343" t="s">
        <v>1342</v>
      </c>
      <c r="Z163" s="343"/>
    </row>
    <row r="164" spans="1:26" ht="20.100000000000001" customHeight="1" x14ac:dyDescent="0.2">
      <c r="A164" s="343">
        <v>163</v>
      </c>
      <c r="B164" s="343" t="s">
        <v>213</v>
      </c>
      <c r="C164" s="343" t="s">
        <v>3146</v>
      </c>
      <c r="D164" s="343" t="s">
        <v>1740</v>
      </c>
      <c r="E164" s="343"/>
      <c r="F164" s="344" t="s">
        <v>229</v>
      </c>
      <c r="G164" s="343" t="s">
        <v>1782</v>
      </c>
      <c r="H164" s="343" t="s">
        <v>23</v>
      </c>
      <c r="I164" s="343" t="s">
        <v>765</v>
      </c>
      <c r="J164" s="343" t="s">
        <v>231</v>
      </c>
      <c r="K164" s="343" t="s">
        <v>2052</v>
      </c>
      <c r="L164" s="343" t="s">
        <v>1072</v>
      </c>
      <c r="M164" s="343" t="s">
        <v>1072</v>
      </c>
      <c r="N164" s="343" t="s">
        <v>2252</v>
      </c>
      <c r="O164" s="343"/>
      <c r="P164" s="343"/>
      <c r="Q164" s="343"/>
      <c r="R164" s="343"/>
      <c r="S164" s="343" t="s">
        <v>1923</v>
      </c>
      <c r="T164" s="343" t="s">
        <v>791</v>
      </c>
      <c r="U164" s="343" t="s">
        <v>1348</v>
      </c>
      <c r="V164" s="343"/>
      <c r="W164" s="343" t="s">
        <v>421</v>
      </c>
      <c r="X164" s="343" t="s">
        <v>791</v>
      </c>
      <c r="Y164" s="343" t="s">
        <v>1347</v>
      </c>
      <c r="Z164" s="343"/>
    </row>
    <row r="165" spans="1:26" ht="20.100000000000001" customHeight="1" x14ac:dyDescent="0.2">
      <c r="A165" s="343">
        <v>164</v>
      </c>
      <c r="B165" s="343" t="s">
        <v>213</v>
      </c>
      <c r="C165" s="343" t="s">
        <v>2382</v>
      </c>
      <c r="D165" s="343" t="s">
        <v>1741</v>
      </c>
      <c r="E165" s="343" t="s">
        <v>774</v>
      </c>
      <c r="F165" s="344" t="s">
        <v>229</v>
      </c>
      <c r="G165" s="343" t="s">
        <v>1782</v>
      </c>
      <c r="H165" s="343" t="s">
        <v>23</v>
      </c>
      <c r="I165" s="343" t="s">
        <v>765</v>
      </c>
      <c r="J165" s="343" t="s">
        <v>231</v>
      </c>
      <c r="K165" s="343" t="s">
        <v>2053</v>
      </c>
      <c r="L165" s="343" t="s">
        <v>1264</v>
      </c>
      <c r="M165" s="343" t="s">
        <v>1264</v>
      </c>
      <c r="N165" s="343" t="s">
        <v>2253</v>
      </c>
      <c r="O165" s="343"/>
      <c r="P165" s="343"/>
      <c r="Q165" s="343"/>
      <c r="R165" s="343"/>
      <c r="S165" s="343" t="s">
        <v>1927</v>
      </c>
      <c r="T165" s="343" t="s">
        <v>791</v>
      </c>
      <c r="U165" s="343"/>
      <c r="V165" s="343"/>
      <c r="W165" s="343" t="s">
        <v>1928</v>
      </c>
      <c r="X165" s="343" t="s">
        <v>791</v>
      </c>
      <c r="Y165" s="343"/>
      <c r="Z165" s="343"/>
    </row>
    <row r="166" spans="1:26" ht="20.100000000000001" customHeight="1" x14ac:dyDescent="0.2">
      <c r="A166" s="343">
        <v>165</v>
      </c>
      <c r="B166" s="343" t="s">
        <v>213</v>
      </c>
      <c r="C166" s="343" t="s">
        <v>1598</v>
      </c>
      <c r="D166" s="343" t="s">
        <v>1599</v>
      </c>
      <c r="E166" s="343" t="s">
        <v>774</v>
      </c>
      <c r="F166" s="344" t="s">
        <v>229</v>
      </c>
      <c r="G166" s="343" t="s">
        <v>1782</v>
      </c>
      <c r="H166" s="343" t="s">
        <v>23</v>
      </c>
      <c r="I166" s="343" t="s">
        <v>765</v>
      </c>
      <c r="J166" s="343" t="s">
        <v>1600</v>
      </c>
      <c r="K166" s="343" t="s">
        <v>1418</v>
      </c>
      <c r="L166" s="343" t="s">
        <v>1086</v>
      </c>
      <c r="M166" s="343" t="s">
        <v>1086</v>
      </c>
      <c r="N166" s="343" t="s">
        <v>2207</v>
      </c>
      <c r="O166" s="343"/>
      <c r="P166" s="343"/>
      <c r="Q166" s="343"/>
      <c r="R166" s="343"/>
      <c r="S166" s="343"/>
      <c r="T166" s="343" t="s">
        <v>789</v>
      </c>
      <c r="U166" s="343"/>
      <c r="V166" s="343"/>
      <c r="W166" s="343" t="s">
        <v>1794</v>
      </c>
      <c r="X166" s="343" t="s">
        <v>789</v>
      </c>
      <c r="Y166" s="343"/>
      <c r="Z166" s="343"/>
    </row>
    <row r="167" spans="1:26" ht="20.100000000000001" customHeight="1" x14ac:dyDescent="0.2">
      <c r="A167" s="343">
        <v>166</v>
      </c>
      <c r="B167" s="343" t="s">
        <v>213</v>
      </c>
      <c r="C167" s="343" t="s">
        <v>1601</v>
      </c>
      <c r="D167" s="343" t="s">
        <v>1602</v>
      </c>
      <c r="E167" s="343" t="s">
        <v>774</v>
      </c>
      <c r="F167" s="344" t="s">
        <v>229</v>
      </c>
      <c r="G167" s="343" t="s">
        <v>1782</v>
      </c>
      <c r="H167" s="343" t="s">
        <v>23</v>
      </c>
      <c r="I167" s="343" t="s">
        <v>765</v>
      </c>
      <c r="J167" s="343" t="s">
        <v>231</v>
      </c>
      <c r="K167" s="343" t="s">
        <v>1410</v>
      </c>
      <c r="L167" s="343" t="s">
        <v>1086</v>
      </c>
      <c r="M167" s="343" t="s">
        <v>1086</v>
      </c>
      <c r="N167" s="343" t="s">
        <v>2216</v>
      </c>
      <c r="O167" s="343"/>
      <c r="P167" s="343"/>
      <c r="Q167" s="343"/>
      <c r="R167" s="343"/>
      <c r="S167" s="343" t="s">
        <v>1795</v>
      </c>
      <c r="T167" s="343" t="s">
        <v>789</v>
      </c>
      <c r="U167" s="343"/>
      <c r="V167" s="343"/>
      <c r="W167" s="343" t="s">
        <v>1796</v>
      </c>
      <c r="X167" s="343" t="s">
        <v>789</v>
      </c>
      <c r="Y167" s="343"/>
      <c r="Z167" s="343"/>
    </row>
    <row r="168" spans="1:26" ht="20.100000000000001" customHeight="1" x14ac:dyDescent="0.2">
      <c r="A168" s="343">
        <v>167</v>
      </c>
      <c r="B168" s="343" t="s">
        <v>213</v>
      </c>
      <c r="C168" s="343" t="s">
        <v>1603</v>
      </c>
      <c r="D168" s="343" t="s">
        <v>1604</v>
      </c>
      <c r="E168" s="343"/>
      <c r="F168" s="344" t="s">
        <v>230</v>
      </c>
      <c r="G168" s="343" t="s">
        <v>1782</v>
      </c>
      <c r="H168" s="343" t="s">
        <v>23</v>
      </c>
      <c r="I168" s="343" t="s">
        <v>765</v>
      </c>
      <c r="J168" s="343" t="s">
        <v>231</v>
      </c>
      <c r="K168" s="343" t="s">
        <v>1402</v>
      </c>
      <c r="L168" s="343" t="s">
        <v>1072</v>
      </c>
      <c r="M168" s="343" t="s">
        <v>1072</v>
      </c>
      <c r="N168" s="343" t="s">
        <v>1981</v>
      </c>
      <c r="O168" s="343"/>
      <c r="P168" s="343"/>
      <c r="Q168" s="343"/>
      <c r="R168" s="343"/>
      <c r="S168" s="343" t="s">
        <v>272</v>
      </c>
      <c r="T168" s="343" t="s">
        <v>789</v>
      </c>
      <c r="U168" s="343" t="s">
        <v>1346</v>
      </c>
      <c r="V168" s="343"/>
      <c r="W168" s="343" t="s">
        <v>796</v>
      </c>
      <c r="X168" s="343" t="s">
        <v>789</v>
      </c>
      <c r="Y168" s="343" t="s">
        <v>1351</v>
      </c>
      <c r="Z168" s="343"/>
    </row>
    <row r="169" spans="1:26" ht="20.100000000000001" customHeight="1" x14ac:dyDescent="0.2">
      <c r="A169" s="343">
        <v>168</v>
      </c>
      <c r="B169" s="343" t="s">
        <v>213</v>
      </c>
      <c r="C169" s="343" t="s">
        <v>1605</v>
      </c>
      <c r="D169" s="343" t="s">
        <v>1606</v>
      </c>
      <c r="E169" s="343"/>
      <c r="F169" s="344" t="s">
        <v>229</v>
      </c>
      <c r="G169" s="343" t="s">
        <v>1782</v>
      </c>
      <c r="H169" s="343" t="s">
        <v>23</v>
      </c>
      <c r="I169" s="343" t="s">
        <v>765</v>
      </c>
      <c r="J169" s="343" t="s">
        <v>231</v>
      </c>
      <c r="K169" s="343" t="s">
        <v>1392</v>
      </c>
      <c r="L169" s="343" t="s">
        <v>1072</v>
      </c>
      <c r="M169" s="343" t="s">
        <v>1072</v>
      </c>
      <c r="N169" s="343" t="s">
        <v>2215</v>
      </c>
      <c r="O169" s="343" t="s">
        <v>684</v>
      </c>
      <c r="P169" s="343"/>
      <c r="Q169" s="343" t="s">
        <v>2437</v>
      </c>
      <c r="R169" s="343"/>
      <c r="S169" s="343" t="s">
        <v>1797</v>
      </c>
      <c r="T169" s="343" t="s">
        <v>789</v>
      </c>
      <c r="U169" s="343" t="s">
        <v>1340</v>
      </c>
      <c r="V169" s="343"/>
      <c r="W169" s="343" t="s">
        <v>1798</v>
      </c>
      <c r="X169" s="343" t="s">
        <v>789</v>
      </c>
      <c r="Y169" s="343" t="s">
        <v>1337</v>
      </c>
      <c r="Z169" s="343"/>
    </row>
    <row r="170" spans="1:26" ht="20.100000000000001" customHeight="1" x14ac:dyDescent="0.2">
      <c r="A170" s="343">
        <v>169</v>
      </c>
      <c r="B170" s="343" t="s">
        <v>213</v>
      </c>
      <c r="C170" s="343" t="s">
        <v>1742</v>
      </c>
      <c r="D170" s="343" t="s">
        <v>1635</v>
      </c>
      <c r="E170" s="343"/>
      <c r="F170" s="344" t="s">
        <v>229</v>
      </c>
      <c r="G170" s="343" t="s">
        <v>1782</v>
      </c>
      <c r="H170" s="343" t="s">
        <v>23</v>
      </c>
      <c r="I170" s="343" t="s">
        <v>765</v>
      </c>
      <c r="J170" s="343" t="s">
        <v>231</v>
      </c>
      <c r="K170" s="343" t="s">
        <v>1417</v>
      </c>
      <c r="L170" s="343" t="s">
        <v>1278</v>
      </c>
      <c r="M170" s="343" t="s">
        <v>1278</v>
      </c>
      <c r="N170" s="343" t="s">
        <v>2230</v>
      </c>
      <c r="O170" s="343"/>
      <c r="P170" s="343"/>
      <c r="Q170" s="343"/>
      <c r="R170" s="343"/>
      <c r="S170" s="343" t="s">
        <v>1930</v>
      </c>
      <c r="T170" s="343" t="s">
        <v>791</v>
      </c>
      <c r="U170" s="343"/>
      <c r="V170" s="343"/>
      <c r="W170" s="343" t="s">
        <v>1931</v>
      </c>
      <c r="X170" s="343" t="s">
        <v>791</v>
      </c>
      <c r="Y170" s="343"/>
      <c r="Z170" s="343"/>
    </row>
    <row r="171" spans="1:26" ht="20.100000000000001" customHeight="1" x14ac:dyDescent="0.2">
      <c r="A171" s="343">
        <v>170</v>
      </c>
      <c r="B171" s="343" t="s">
        <v>213</v>
      </c>
      <c r="C171" s="343" t="s">
        <v>1608</v>
      </c>
      <c r="D171" s="343" t="s">
        <v>1609</v>
      </c>
      <c r="E171" s="343"/>
      <c r="F171" s="344" t="s">
        <v>229</v>
      </c>
      <c r="G171" s="343" t="s">
        <v>1782</v>
      </c>
      <c r="H171" s="343" t="s">
        <v>23</v>
      </c>
      <c r="I171" s="343" t="s">
        <v>765</v>
      </c>
      <c r="J171" s="343" t="s">
        <v>231</v>
      </c>
      <c r="K171" s="343" t="s">
        <v>1406</v>
      </c>
      <c r="L171" s="343" t="s">
        <v>1074</v>
      </c>
      <c r="M171" s="343" t="s">
        <v>1074</v>
      </c>
      <c r="N171" s="343" t="s">
        <v>2089</v>
      </c>
      <c r="O171" s="343"/>
      <c r="P171" s="343"/>
      <c r="Q171" s="343"/>
      <c r="R171" s="343"/>
      <c r="S171" s="343" t="s">
        <v>1799</v>
      </c>
      <c r="T171" s="343" t="s">
        <v>789</v>
      </c>
      <c r="U171" s="343"/>
      <c r="V171" s="343"/>
      <c r="W171" s="343" t="s">
        <v>1800</v>
      </c>
      <c r="X171" s="343" t="s">
        <v>789</v>
      </c>
      <c r="Y171" s="343"/>
      <c r="Z171" s="343"/>
    </row>
    <row r="172" spans="1:26" ht="20.100000000000001" customHeight="1" x14ac:dyDescent="0.2">
      <c r="A172" s="343">
        <v>171</v>
      </c>
      <c r="B172" s="343" t="s">
        <v>213</v>
      </c>
      <c r="C172" s="343" t="s">
        <v>1611</v>
      </c>
      <c r="D172" s="343" t="s">
        <v>1612</v>
      </c>
      <c r="E172" s="343"/>
      <c r="F172" s="344" t="s">
        <v>229</v>
      </c>
      <c r="G172" s="343" t="s">
        <v>1782</v>
      </c>
      <c r="H172" s="343" t="s">
        <v>23</v>
      </c>
      <c r="I172" s="343" t="s">
        <v>765</v>
      </c>
      <c r="J172" s="343" t="s">
        <v>231</v>
      </c>
      <c r="K172" s="343" t="s">
        <v>1402</v>
      </c>
      <c r="L172" s="343" t="s">
        <v>1072</v>
      </c>
      <c r="M172" s="343" t="s">
        <v>1072</v>
      </c>
      <c r="N172" s="343" t="s">
        <v>1981</v>
      </c>
      <c r="O172" s="343"/>
      <c r="P172" s="343"/>
      <c r="Q172" s="343"/>
      <c r="R172" s="343"/>
      <c r="S172" s="343" t="s">
        <v>403</v>
      </c>
      <c r="T172" s="343" t="s">
        <v>789</v>
      </c>
      <c r="U172" s="343" t="s">
        <v>1349</v>
      </c>
      <c r="V172" s="343"/>
      <c r="W172" s="343" t="s">
        <v>464</v>
      </c>
      <c r="X172" s="343" t="s">
        <v>789</v>
      </c>
      <c r="Y172" s="343" t="s">
        <v>1337</v>
      </c>
      <c r="Z172" s="343"/>
    </row>
    <row r="173" spans="1:26" ht="20.100000000000001" customHeight="1" x14ac:dyDescent="0.2">
      <c r="A173" s="343">
        <v>172</v>
      </c>
      <c r="B173" s="343" t="s">
        <v>213</v>
      </c>
      <c r="C173" s="343" t="s">
        <v>2385</v>
      </c>
      <c r="D173" s="343" t="s">
        <v>1612</v>
      </c>
      <c r="E173" s="343"/>
      <c r="F173" s="344" t="s">
        <v>229</v>
      </c>
      <c r="G173" s="343" t="s">
        <v>1782</v>
      </c>
      <c r="H173" s="343" t="s">
        <v>23</v>
      </c>
      <c r="I173" s="343" t="s">
        <v>765</v>
      </c>
      <c r="J173" s="343" t="s">
        <v>236</v>
      </c>
      <c r="K173" s="343" t="s">
        <v>2054</v>
      </c>
      <c r="L173" s="343" t="s">
        <v>2289</v>
      </c>
      <c r="M173" s="343" t="s">
        <v>2289</v>
      </c>
      <c r="N173" s="343" t="s">
        <v>2255</v>
      </c>
      <c r="O173" s="343"/>
      <c r="P173" s="343"/>
      <c r="Q173" s="343"/>
      <c r="R173" s="343"/>
      <c r="S173" s="343" t="s">
        <v>1934</v>
      </c>
      <c r="T173" s="343" t="s">
        <v>791</v>
      </c>
      <c r="U173" s="343"/>
      <c r="V173" s="343"/>
      <c r="W173" s="343" t="s">
        <v>1935</v>
      </c>
      <c r="X173" s="343" t="s">
        <v>791</v>
      </c>
      <c r="Y173" s="343"/>
      <c r="Z173" s="343"/>
    </row>
    <row r="174" spans="1:26" ht="20.100000000000001" customHeight="1" x14ac:dyDescent="0.2">
      <c r="A174" s="343">
        <v>173</v>
      </c>
      <c r="B174" s="343" t="s">
        <v>213</v>
      </c>
      <c r="C174" s="343" t="s">
        <v>1613</v>
      </c>
      <c r="D174" s="343" t="s">
        <v>1614</v>
      </c>
      <c r="E174" s="343"/>
      <c r="F174" s="344" t="s">
        <v>230</v>
      </c>
      <c r="G174" s="343" t="s">
        <v>1782</v>
      </c>
      <c r="H174" s="343" t="s">
        <v>23</v>
      </c>
      <c r="I174" s="343" t="s">
        <v>765</v>
      </c>
      <c r="J174" s="343" t="s">
        <v>236</v>
      </c>
      <c r="K174" s="343" t="s">
        <v>1992</v>
      </c>
      <c r="L174" s="343" t="s">
        <v>1278</v>
      </c>
      <c r="M174" s="343" t="s">
        <v>1278</v>
      </c>
      <c r="N174" s="343" t="s">
        <v>2218</v>
      </c>
      <c r="O174" s="343" t="s">
        <v>684</v>
      </c>
      <c r="P174" s="343"/>
      <c r="Q174" s="343" t="s">
        <v>2437</v>
      </c>
      <c r="R174" s="343"/>
      <c r="S174" s="343" t="s">
        <v>1801</v>
      </c>
      <c r="T174" s="343" t="s">
        <v>789</v>
      </c>
      <c r="U174" s="343"/>
      <c r="V174" s="343"/>
      <c r="W174" s="343" t="s">
        <v>1802</v>
      </c>
      <c r="X174" s="343" t="s">
        <v>789</v>
      </c>
      <c r="Y174" s="343"/>
      <c r="Z174" s="343"/>
    </row>
    <row r="175" spans="1:26" ht="20.100000000000001" customHeight="1" x14ac:dyDescent="0.2">
      <c r="A175" s="343">
        <v>174</v>
      </c>
      <c r="B175" s="343" t="s">
        <v>213</v>
      </c>
      <c r="C175" s="343" t="s">
        <v>1615</v>
      </c>
      <c r="D175" s="343" t="s">
        <v>1616</v>
      </c>
      <c r="E175" s="343"/>
      <c r="F175" s="344" t="s">
        <v>229</v>
      </c>
      <c r="G175" s="343" t="s">
        <v>1782</v>
      </c>
      <c r="H175" s="343" t="s">
        <v>23</v>
      </c>
      <c r="I175" s="343" t="s">
        <v>765</v>
      </c>
      <c r="J175" s="343" t="s">
        <v>231</v>
      </c>
      <c r="K175" s="343" t="s">
        <v>1415</v>
      </c>
      <c r="L175" s="343" t="s">
        <v>1278</v>
      </c>
      <c r="M175" s="343" t="s">
        <v>1278</v>
      </c>
      <c r="N175" s="343" t="s">
        <v>2219</v>
      </c>
      <c r="O175" s="343"/>
      <c r="P175" s="343"/>
      <c r="Q175" s="343"/>
      <c r="R175" s="343"/>
      <c r="S175" s="343" t="s">
        <v>1803</v>
      </c>
      <c r="T175" s="343" t="s">
        <v>789</v>
      </c>
      <c r="U175" s="343"/>
      <c r="V175" s="343"/>
      <c r="W175" s="343" t="s">
        <v>463</v>
      </c>
      <c r="X175" s="343" t="s">
        <v>789</v>
      </c>
      <c r="Y175" s="343"/>
      <c r="Z175" s="343"/>
    </row>
    <row r="176" spans="1:26" ht="20.100000000000001" customHeight="1" x14ac:dyDescent="0.2">
      <c r="A176" s="343">
        <v>175</v>
      </c>
      <c r="B176" s="343" t="s">
        <v>213</v>
      </c>
      <c r="C176" s="343" t="s">
        <v>1617</v>
      </c>
      <c r="D176" s="343" t="s">
        <v>1062</v>
      </c>
      <c r="E176" s="343"/>
      <c r="F176" s="344" t="s">
        <v>229</v>
      </c>
      <c r="G176" s="343" t="s">
        <v>1782</v>
      </c>
      <c r="H176" s="343" t="s">
        <v>23</v>
      </c>
      <c r="I176" s="343" t="s">
        <v>765</v>
      </c>
      <c r="J176" s="343" t="s">
        <v>231</v>
      </c>
      <c r="K176" s="343" t="s">
        <v>1383</v>
      </c>
      <c r="L176" s="343" t="s">
        <v>1086</v>
      </c>
      <c r="M176" s="343" t="s">
        <v>1086</v>
      </c>
      <c r="N176" s="343" t="s">
        <v>2220</v>
      </c>
      <c r="O176" s="343" t="s">
        <v>647</v>
      </c>
      <c r="P176" s="343" t="s">
        <v>2437</v>
      </c>
      <c r="Q176" s="343"/>
      <c r="R176" s="343"/>
      <c r="S176" s="343" t="s">
        <v>1804</v>
      </c>
      <c r="T176" s="343" t="s">
        <v>789</v>
      </c>
      <c r="U176" s="343"/>
      <c r="V176" s="343"/>
      <c r="W176" s="343" t="s">
        <v>1805</v>
      </c>
      <c r="X176" s="343" t="s">
        <v>789</v>
      </c>
      <c r="Y176" s="343"/>
      <c r="Z176" s="343"/>
    </row>
    <row r="177" spans="1:26" ht="20.100000000000001" customHeight="1" x14ac:dyDescent="0.2">
      <c r="A177" s="343">
        <v>176</v>
      </c>
      <c r="B177" s="343" t="s">
        <v>213</v>
      </c>
      <c r="C177" s="343" t="s">
        <v>1618</v>
      </c>
      <c r="D177" s="343" t="s">
        <v>1619</v>
      </c>
      <c r="E177" s="343" t="s">
        <v>774</v>
      </c>
      <c r="F177" s="344" t="s">
        <v>229</v>
      </c>
      <c r="G177" s="343" t="s">
        <v>1782</v>
      </c>
      <c r="H177" s="343" t="s">
        <v>23</v>
      </c>
      <c r="I177" s="343" t="s">
        <v>765</v>
      </c>
      <c r="J177" s="343" t="s">
        <v>231</v>
      </c>
      <c r="K177" s="343" t="s">
        <v>1385</v>
      </c>
      <c r="L177" s="343" t="s">
        <v>1086</v>
      </c>
      <c r="M177" s="343" t="s">
        <v>1086</v>
      </c>
      <c r="N177" s="343" t="s">
        <v>2221</v>
      </c>
      <c r="O177" s="343"/>
      <c r="P177" s="343"/>
      <c r="Q177" s="343"/>
      <c r="R177" s="343"/>
      <c r="S177" s="343" t="s">
        <v>627</v>
      </c>
      <c r="T177" s="343" t="s">
        <v>789</v>
      </c>
      <c r="U177" s="343"/>
      <c r="V177" s="343"/>
      <c r="W177" s="343" t="s">
        <v>628</v>
      </c>
      <c r="X177" s="343" t="s">
        <v>789</v>
      </c>
      <c r="Y177" s="343"/>
      <c r="Z177" s="343"/>
    </row>
    <row r="178" spans="1:26" ht="20.100000000000001" customHeight="1" x14ac:dyDescent="0.2">
      <c r="A178" s="343">
        <v>177</v>
      </c>
      <c r="B178" s="343" t="s">
        <v>213</v>
      </c>
      <c r="C178" s="343" t="s">
        <v>1205</v>
      </c>
      <c r="D178" s="343" t="s">
        <v>1131</v>
      </c>
      <c r="E178" s="343"/>
      <c r="F178" s="344" t="s">
        <v>229</v>
      </c>
      <c r="G178" s="343" t="s">
        <v>1782</v>
      </c>
      <c r="H178" s="343" t="s">
        <v>23</v>
      </c>
      <c r="I178" s="343" t="s">
        <v>765</v>
      </c>
      <c r="J178" s="343" t="s">
        <v>231</v>
      </c>
      <c r="K178" s="343" t="s">
        <v>2119</v>
      </c>
      <c r="L178" s="343" t="s">
        <v>1086</v>
      </c>
      <c r="M178" s="343" t="s">
        <v>1086</v>
      </c>
      <c r="N178" s="343" t="s">
        <v>1086</v>
      </c>
      <c r="O178" s="343"/>
      <c r="P178" s="343"/>
      <c r="Q178" s="343"/>
      <c r="R178" s="343"/>
      <c r="S178" s="343" t="s">
        <v>3147</v>
      </c>
      <c r="T178" s="343"/>
      <c r="U178" s="343"/>
      <c r="V178" s="343"/>
      <c r="W178" s="343" t="s">
        <v>1206</v>
      </c>
      <c r="X178" s="343"/>
      <c r="Y178" s="343"/>
      <c r="Z178" s="343"/>
    </row>
    <row r="179" spans="1:26" ht="20.100000000000001" customHeight="1" x14ac:dyDescent="0.2">
      <c r="A179" s="343">
        <v>178</v>
      </c>
      <c r="B179" s="343" t="s">
        <v>213</v>
      </c>
      <c r="C179" s="343" t="s">
        <v>1620</v>
      </c>
      <c r="D179" s="343" t="s">
        <v>1621</v>
      </c>
      <c r="E179" s="343" t="s">
        <v>774</v>
      </c>
      <c r="F179" s="344" t="s">
        <v>229</v>
      </c>
      <c r="G179" s="343" t="s">
        <v>1782</v>
      </c>
      <c r="H179" s="343" t="s">
        <v>23</v>
      </c>
      <c r="I179" s="343" t="s">
        <v>765</v>
      </c>
      <c r="J179" s="343" t="s">
        <v>231</v>
      </c>
      <c r="K179" s="343" t="s">
        <v>1993</v>
      </c>
      <c r="L179" s="343" t="s">
        <v>1073</v>
      </c>
      <c r="M179" s="343" t="s">
        <v>1073</v>
      </c>
      <c r="N179" s="343" t="s">
        <v>2222</v>
      </c>
      <c r="O179" s="343" t="s">
        <v>647</v>
      </c>
      <c r="P179" s="343" t="s">
        <v>2437</v>
      </c>
      <c r="Q179" s="343"/>
      <c r="R179" s="343"/>
      <c r="S179" s="343" t="s">
        <v>1806</v>
      </c>
      <c r="T179" s="343" t="s">
        <v>789</v>
      </c>
      <c r="U179" s="343" t="s">
        <v>1356</v>
      </c>
      <c r="V179" s="343"/>
      <c r="W179" s="343" t="s">
        <v>798</v>
      </c>
      <c r="X179" s="343" t="s">
        <v>789</v>
      </c>
      <c r="Y179" s="343" t="s">
        <v>1340</v>
      </c>
      <c r="Z179" s="343"/>
    </row>
    <row r="180" spans="1:26" ht="20.100000000000001" customHeight="1" x14ac:dyDescent="0.2">
      <c r="A180" s="343">
        <v>179</v>
      </c>
      <c r="B180" s="343" t="s">
        <v>213</v>
      </c>
      <c r="C180" s="343" t="s">
        <v>1622</v>
      </c>
      <c r="D180" s="343" t="s">
        <v>1623</v>
      </c>
      <c r="E180" s="343" t="s">
        <v>774</v>
      </c>
      <c r="F180" s="344" t="s">
        <v>229</v>
      </c>
      <c r="G180" s="343" t="s">
        <v>1782</v>
      </c>
      <c r="H180" s="343" t="s">
        <v>23</v>
      </c>
      <c r="I180" s="343" t="s">
        <v>765</v>
      </c>
      <c r="J180" s="343" t="s">
        <v>231</v>
      </c>
      <c r="K180" s="343" t="s">
        <v>1994</v>
      </c>
      <c r="L180" s="343" t="s">
        <v>1074</v>
      </c>
      <c r="M180" s="343" t="s">
        <v>1074</v>
      </c>
      <c r="N180" s="343" t="s">
        <v>2223</v>
      </c>
      <c r="O180" s="343"/>
      <c r="P180" s="343"/>
      <c r="Q180" s="343"/>
      <c r="R180" s="343"/>
      <c r="S180" s="343" t="s">
        <v>1807</v>
      </c>
      <c r="T180" s="343" t="s">
        <v>789</v>
      </c>
      <c r="U180" s="343" t="s">
        <v>1366</v>
      </c>
      <c r="V180" s="343"/>
      <c r="W180" s="343" t="s">
        <v>1808</v>
      </c>
      <c r="X180" s="343" t="s">
        <v>789</v>
      </c>
      <c r="Y180" s="343" t="s">
        <v>1339</v>
      </c>
      <c r="Z180" s="343"/>
    </row>
    <row r="181" spans="1:26" ht="20.100000000000001" customHeight="1" x14ac:dyDescent="0.2">
      <c r="A181" s="343">
        <v>180</v>
      </c>
      <c r="B181" s="343" t="s">
        <v>213</v>
      </c>
      <c r="C181" s="343" t="s">
        <v>2055</v>
      </c>
      <c r="D181" s="343" t="s">
        <v>1754</v>
      </c>
      <c r="E181" s="343"/>
      <c r="F181" s="344" t="s">
        <v>229</v>
      </c>
      <c r="G181" s="343" t="s">
        <v>1782</v>
      </c>
      <c r="H181" s="343" t="s">
        <v>23</v>
      </c>
      <c r="I181" s="343" t="s">
        <v>765</v>
      </c>
      <c r="J181" s="343" t="s">
        <v>236</v>
      </c>
      <c r="K181" s="343" t="s">
        <v>1385</v>
      </c>
      <c r="L181" s="343" t="s">
        <v>2290</v>
      </c>
      <c r="M181" s="343" t="s">
        <v>2290</v>
      </c>
      <c r="N181" s="343" t="s">
        <v>2257</v>
      </c>
      <c r="O181" s="343"/>
      <c r="P181" s="343"/>
      <c r="Q181" s="343"/>
      <c r="R181" s="343"/>
      <c r="S181" s="343"/>
      <c r="T181" s="343" t="s">
        <v>791</v>
      </c>
      <c r="U181" s="343"/>
      <c r="V181" s="343"/>
      <c r="W181" s="343" t="s">
        <v>1944</v>
      </c>
      <c r="X181" s="343" t="s">
        <v>791</v>
      </c>
      <c r="Y181" s="343"/>
      <c r="Z181" s="343"/>
    </row>
    <row r="182" spans="1:26" ht="20.100000000000001" customHeight="1" x14ac:dyDescent="0.2">
      <c r="A182" s="343">
        <v>181</v>
      </c>
      <c r="B182" s="343" t="s">
        <v>213</v>
      </c>
      <c r="C182" s="343" t="s">
        <v>1625</v>
      </c>
      <c r="D182" s="343" t="s">
        <v>1626</v>
      </c>
      <c r="E182" s="343"/>
      <c r="F182" s="344" t="s">
        <v>229</v>
      </c>
      <c r="G182" s="343" t="s">
        <v>1782</v>
      </c>
      <c r="H182" s="343" t="s">
        <v>23</v>
      </c>
      <c r="I182" s="343" t="s">
        <v>765</v>
      </c>
      <c r="J182" s="343" t="s">
        <v>231</v>
      </c>
      <c r="K182" s="343" t="s">
        <v>1418</v>
      </c>
      <c r="L182" s="343" t="s">
        <v>1086</v>
      </c>
      <c r="M182" s="343" t="s">
        <v>1086</v>
      </c>
      <c r="N182" s="343" t="s">
        <v>2207</v>
      </c>
      <c r="O182" s="343"/>
      <c r="P182" s="343"/>
      <c r="Q182" s="343"/>
      <c r="R182" s="343"/>
      <c r="S182" s="343" t="s">
        <v>159</v>
      </c>
      <c r="T182" s="343" t="s">
        <v>789</v>
      </c>
      <c r="U182" s="343"/>
      <c r="V182" s="343"/>
      <c r="W182" s="343" t="s">
        <v>160</v>
      </c>
      <c r="X182" s="343" t="s">
        <v>789</v>
      </c>
      <c r="Y182" s="343"/>
      <c r="Z182" s="343"/>
    </row>
    <row r="183" spans="1:26" ht="20.100000000000001" customHeight="1" x14ac:dyDescent="0.2">
      <c r="A183" s="343">
        <v>182</v>
      </c>
      <c r="B183" s="343" t="s">
        <v>213</v>
      </c>
      <c r="C183" s="343" t="s">
        <v>1627</v>
      </c>
      <c r="D183" s="343" t="s">
        <v>1628</v>
      </c>
      <c r="E183" s="343" t="s">
        <v>774</v>
      </c>
      <c r="F183" s="344" t="s">
        <v>229</v>
      </c>
      <c r="G183" s="343" t="s">
        <v>1782</v>
      </c>
      <c r="H183" s="343" t="s">
        <v>23</v>
      </c>
      <c r="I183" s="343" t="s">
        <v>765</v>
      </c>
      <c r="J183" s="343" t="s">
        <v>236</v>
      </c>
      <c r="K183" s="343" t="s">
        <v>1379</v>
      </c>
      <c r="L183" s="343" t="s">
        <v>1086</v>
      </c>
      <c r="M183" s="343" t="s">
        <v>1086</v>
      </c>
      <c r="N183" s="343" t="s">
        <v>2225</v>
      </c>
      <c r="O183" s="343"/>
      <c r="P183" s="343"/>
      <c r="Q183" s="343"/>
      <c r="R183" s="343"/>
      <c r="S183" s="343" t="s">
        <v>1809</v>
      </c>
      <c r="T183" s="343" t="s">
        <v>789</v>
      </c>
      <c r="U183" s="343" t="s">
        <v>1346</v>
      </c>
      <c r="V183" s="343"/>
      <c r="W183" s="343" t="s">
        <v>1810</v>
      </c>
      <c r="X183" s="343" t="s">
        <v>789</v>
      </c>
      <c r="Y183" s="343" t="s">
        <v>1352</v>
      </c>
      <c r="Z183" s="343"/>
    </row>
    <row r="184" spans="1:26" ht="20.100000000000001" customHeight="1" x14ac:dyDescent="0.2">
      <c r="A184" s="343">
        <v>183</v>
      </c>
      <c r="B184" s="343" t="s">
        <v>213</v>
      </c>
      <c r="C184" s="343" t="s">
        <v>1629</v>
      </c>
      <c r="D184" s="343" t="s">
        <v>1630</v>
      </c>
      <c r="E184" s="343" t="s">
        <v>774</v>
      </c>
      <c r="F184" s="344" t="s">
        <v>229</v>
      </c>
      <c r="G184" s="343" t="s">
        <v>1782</v>
      </c>
      <c r="H184" s="343" t="s">
        <v>23</v>
      </c>
      <c r="I184" s="343" t="s">
        <v>765</v>
      </c>
      <c r="J184" s="343" t="s">
        <v>231</v>
      </c>
      <c r="K184" s="343" t="s">
        <v>1396</v>
      </c>
      <c r="L184" s="343" t="s">
        <v>1072</v>
      </c>
      <c r="M184" s="343" t="s">
        <v>1072</v>
      </c>
      <c r="N184" s="343" t="s">
        <v>1986</v>
      </c>
      <c r="O184" s="343"/>
      <c r="P184" s="343"/>
      <c r="Q184" s="343"/>
      <c r="R184" s="343"/>
      <c r="S184" s="343" t="s">
        <v>426</v>
      </c>
      <c r="T184" s="343" t="s">
        <v>789</v>
      </c>
      <c r="U184" s="343"/>
      <c r="V184" s="343"/>
      <c r="W184" s="343" t="s">
        <v>427</v>
      </c>
      <c r="X184" s="343" t="s">
        <v>789</v>
      </c>
      <c r="Y184" s="343"/>
      <c r="Z184" s="343"/>
    </row>
    <row r="185" spans="1:26" ht="20.100000000000001" customHeight="1" x14ac:dyDescent="0.2">
      <c r="A185" s="343">
        <v>184</v>
      </c>
      <c r="B185" s="343" t="s">
        <v>213</v>
      </c>
      <c r="C185" s="343" t="s">
        <v>306</v>
      </c>
      <c r="D185" s="343" t="s">
        <v>1631</v>
      </c>
      <c r="E185" s="343"/>
      <c r="F185" s="344" t="s">
        <v>229</v>
      </c>
      <c r="G185" s="343" t="s">
        <v>1782</v>
      </c>
      <c r="H185" s="343" t="s">
        <v>23</v>
      </c>
      <c r="I185" s="343" t="s">
        <v>765</v>
      </c>
      <c r="J185" s="343" t="s">
        <v>231</v>
      </c>
      <c r="K185" s="343" t="s">
        <v>1383</v>
      </c>
      <c r="L185" s="343" t="s">
        <v>1086</v>
      </c>
      <c r="M185" s="343" t="s">
        <v>1086</v>
      </c>
      <c r="N185" s="343" t="s">
        <v>2220</v>
      </c>
      <c r="O185" s="343" t="s">
        <v>684</v>
      </c>
      <c r="P185" s="343"/>
      <c r="Q185" s="343" t="s">
        <v>2437</v>
      </c>
      <c r="R185" s="343"/>
      <c r="S185" s="343" t="s">
        <v>278</v>
      </c>
      <c r="T185" s="343" t="s">
        <v>789</v>
      </c>
      <c r="U185" s="343"/>
      <c r="V185" s="343"/>
      <c r="W185" s="343" t="s">
        <v>802</v>
      </c>
      <c r="X185" s="343" t="s">
        <v>789</v>
      </c>
      <c r="Y185" s="343" t="s">
        <v>1356</v>
      </c>
      <c r="Z185" s="343"/>
    </row>
    <row r="186" spans="1:26" ht="20.100000000000001" customHeight="1" x14ac:dyDescent="0.2">
      <c r="A186" s="343">
        <v>185</v>
      </c>
      <c r="B186" s="343" t="s">
        <v>213</v>
      </c>
      <c r="C186" s="343" t="s">
        <v>2389</v>
      </c>
      <c r="D186" s="343" t="s">
        <v>1649</v>
      </c>
      <c r="E186" s="343"/>
      <c r="F186" s="344" t="s">
        <v>229</v>
      </c>
      <c r="G186" s="343" t="s">
        <v>1782</v>
      </c>
      <c r="H186" s="343" t="s">
        <v>23</v>
      </c>
      <c r="I186" s="343" t="s">
        <v>765</v>
      </c>
      <c r="J186" s="343" t="s">
        <v>1755</v>
      </c>
      <c r="K186" s="343" t="s">
        <v>1425</v>
      </c>
      <c r="L186" s="343" t="s">
        <v>1264</v>
      </c>
      <c r="M186" s="343" t="s">
        <v>1264</v>
      </c>
      <c r="N186" s="343" t="s">
        <v>2258</v>
      </c>
      <c r="O186" s="343"/>
      <c r="P186" s="343"/>
      <c r="Q186" s="343"/>
      <c r="R186" s="343"/>
      <c r="S186" s="343"/>
      <c r="T186" s="343" t="s">
        <v>791</v>
      </c>
      <c r="U186" s="343"/>
      <c r="V186" s="343"/>
      <c r="W186" s="343" t="s">
        <v>77</v>
      </c>
      <c r="X186" s="343" t="s">
        <v>791</v>
      </c>
      <c r="Y186" s="343" t="s">
        <v>1356</v>
      </c>
      <c r="Z186" s="343"/>
    </row>
    <row r="187" spans="1:26" ht="20.100000000000001" customHeight="1" x14ac:dyDescent="0.2">
      <c r="A187" s="343">
        <v>186</v>
      </c>
      <c r="B187" s="343" t="s">
        <v>213</v>
      </c>
      <c r="C187" s="343" t="s">
        <v>1757</v>
      </c>
      <c r="D187" s="343" t="s">
        <v>1669</v>
      </c>
      <c r="E187" s="343" t="s">
        <v>774</v>
      </c>
      <c r="F187" s="344" t="s">
        <v>229</v>
      </c>
      <c r="G187" s="343" t="s">
        <v>1782</v>
      </c>
      <c r="H187" s="343" t="s">
        <v>23</v>
      </c>
      <c r="I187" s="343" t="s">
        <v>765</v>
      </c>
      <c r="J187" s="343" t="s">
        <v>235</v>
      </c>
      <c r="K187" s="343" t="s">
        <v>1378</v>
      </c>
      <c r="L187" s="343" t="s">
        <v>1074</v>
      </c>
      <c r="M187" s="343" t="s">
        <v>1074</v>
      </c>
      <c r="N187" s="343" t="s">
        <v>2237</v>
      </c>
      <c r="O187" s="343" t="s">
        <v>647</v>
      </c>
      <c r="P187" s="343" t="s">
        <v>2437</v>
      </c>
      <c r="Q187" s="343"/>
      <c r="R187" s="343"/>
      <c r="S187" s="343" t="s">
        <v>1947</v>
      </c>
      <c r="T187" s="343" t="s">
        <v>791</v>
      </c>
      <c r="U187" s="343"/>
      <c r="V187" s="343"/>
      <c r="W187" s="343" t="s">
        <v>1948</v>
      </c>
      <c r="X187" s="343" t="s">
        <v>791</v>
      </c>
      <c r="Y187" s="343"/>
      <c r="Z187" s="343"/>
    </row>
    <row r="188" spans="1:26" ht="20.100000000000001" customHeight="1" x14ac:dyDescent="0.2">
      <c r="A188" s="343">
        <v>187</v>
      </c>
      <c r="B188" s="343" t="s">
        <v>213</v>
      </c>
      <c r="C188" s="343" t="s">
        <v>1225</v>
      </c>
      <c r="D188" s="343" t="s">
        <v>1097</v>
      </c>
      <c r="E188" s="343"/>
      <c r="F188" s="344" t="s">
        <v>229</v>
      </c>
      <c r="G188" s="343" t="s">
        <v>1782</v>
      </c>
      <c r="H188" s="343" t="s">
        <v>23</v>
      </c>
      <c r="I188" s="343" t="s">
        <v>765</v>
      </c>
      <c r="J188" s="343" t="s">
        <v>231</v>
      </c>
      <c r="K188" s="343" t="s">
        <v>1425</v>
      </c>
      <c r="L188" s="343" t="s">
        <v>2258</v>
      </c>
      <c r="M188" s="343" t="s">
        <v>2258</v>
      </c>
      <c r="N188" s="343" t="s">
        <v>2258</v>
      </c>
      <c r="O188" s="343"/>
      <c r="P188" s="343"/>
      <c r="Q188" s="343"/>
      <c r="R188" s="343"/>
      <c r="S188" s="343" t="s">
        <v>839</v>
      </c>
      <c r="T188" s="343"/>
      <c r="U188" s="343"/>
      <c r="V188" s="343"/>
      <c r="W188" s="343" t="s">
        <v>1226</v>
      </c>
      <c r="X188" s="343"/>
      <c r="Y188" s="343"/>
      <c r="Z188" s="343"/>
    </row>
    <row r="189" spans="1:26" ht="20.100000000000001" customHeight="1" x14ac:dyDescent="0.2">
      <c r="A189" s="343">
        <v>188</v>
      </c>
      <c r="B189" s="343" t="s">
        <v>213</v>
      </c>
      <c r="C189" s="343" t="s">
        <v>167</v>
      </c>
      <c r="D189" s="343" t="s">
        <v>1632</v>
      </c>
      <c r="E189" s="343"/>
      <c r="F189" s="344" t="s">
        <v>229</v>
      </c>
      <c r="G189" s="343" t="s">
        <v>1782</v>
      </c>
      <c r="H189" s="343" t="s">
        <v>23</v>
      </c>
      <c r="I189" s="343" t="s">
        <v>765</v>
      </c>
      <c r="J189" s="343" t="s">
        <v>1633</v>
      </c>
      <c r="K189" s="343" t="s">
        <v>1371</v>
      </c>
      <c r="L189" s="343" t="s">
        <v>1278</v>
      </c>
      <c r="M189" s="343" t="s">
        <v>1278</v>
      </c>
      <c r="N189" s="343" t="s">
        <v>2226</v>
      </c>
      <c r="O189" s="343"/>
      <c r="P189" s="343"/>
      <c r="Q189" s="343"/>
      <c r="R189" s="343"/>
      <c r="S189" s="343" t="s">
        <v>1811</v>
      </c>
      <c r="T189" s="343" t="s">
        <v>789</v>
      </c>
      <c r="U189" s="343"/>
      <c r="V189" s="343"/>
      <c r="W189" s="343" t="s">
        <v>97</v>
      </c>
      <c r="X189" s="343" t="s">
        <v>789</v>
      </c>
      <c r="Y189" s="343"/>
      <c r="Z189" s="343"/>
    </row>
    <row r="190" spans="1:26" ht="20.100000000000001" customHeight="1" x14ac:dyDescent="0.2">
      <c r="A190" s="343">
        <v>189</v>
      </c>
      <c r="B190" s="343" t="s">
        <v>213</v>
      </c>
      <c r="C190" s="343" t="s">
        <v>1634</v>
      </c>
      <c r="D190" s="343" t="s">
        <v>1635</v>
      </c>
      <c r="E190" s="343"/>
      <c r="F190" s="344" t="s">
        <v>229</v>
      </c>
      <c r="G190" s="343" t="s">
        <v>1782</v>
      </c>
      <c r="H190" s="343" t="s">
        <v>23</v>
      </c>
      <c r="I190" s="343" t="s">
        <v>765</v>
      </c>
      <c r="J190" s="343" t="s">
        <v>231</v>
      </c>
      <c r="K190" s="343" t="s">
        <v>1401</v>
      </c>
      <c r="L190" s="343" t="s">
        <v>1073</v>
      </c>
      <c r="M190" s="343" t="s">
        <v>1073</v>
      </c>
      <c r="N190" s="343" t="s">
        <v>2227</v>
      </c>
      <c r="O190" s="343"/>
      <c r="P190" s="343"/>
      <c r="Q190" s="343"/>
      <c r="R190" s="343"/>
      <c r="S190" s="343" t="s">
        <v>273</v>
      </c>
      <c r="T190" s="343" t="s">
        <v>789</v>
      </c>
      <c r="U190" s="343"/>
      <c r="V190" s="343"/>
      <c r="W190" s="343" t="s">
        <v>1812</v>
      </c>
      <c r="X190" s="343" t="s">
        <v>789</v>
      </c>
      <c r="Y190" s="343"/>
      <c r="Z190" s="343"/>
    </row>
    <row r="191" spans="1:26" ht="20.100000000000001" customHeight="1" x14ac:dyDescent="0.2">
      <c r="A191" s="343">
        <v>190</v>
      </c>
      <c r="B191" s="343" t="s">
        <v>213</v>
      </c>
      <c r="C191" s="343" t="s">
        <v>1761</v>
      </c>
      <c r="D191" s="343" t="s">
        <v>1762</v>
      </c>
      <c r="E191" s="343"/>
      <c r="F191" s="344" t="s">
        <v>229</v>
      </c>
      <c r="G191" s="343" t="s">
        <v>1782</v>
      </c>
      <c r="H191" s="343" t="s">
        <v>23</v>
      </c>
      <c r="I191" s="343" t="s">
        <v>765</v>
      </c>
      <c r="J191" s="343" t="s">
        <v>231</v>
      </c>
      <c r="K191" s="343" t="s">
        <v>1385</v>
      </c>
      <c r="L191" s="343" t="s">
        <v>2290</v>
      </c>
      <c r="M191" s="343" t="s">
        <v>2290</v>
      </c>
      <c r="N191" s="343" t="s">
        <v>2257</v>
      </c>
      <c r="O191" s="343"/>
      <c r="P191" s="343"/>
      <c r="Q191" s="343"/>
      <c r="R191" s="343"/>
      <c r="S191" s="343" t="s">
        <v>1953</v>
      </c>
      <c r="T191" s="343" t="s">
        <v>791</v>
      </c>
      <c r="U191" s="343" t="s">
        <v>1349</v>
      </c>
      <c r="V191" s="343"/>
      <c r="W191" s="343" t="s">
        <v>1954</v>
      </c>
      <c r="X191" s="343" t="s">
        <v>791</v>
      </c>
      <c r="Y191" s="343" t="s">
        <v>1366</v>
      </c>
      <c r="Z191" s="343"/>
    </row>
    <row r="192" spans="1:26" ht="20.100000000000001" customHeight="1" x14ac:dyDescent="0.2">
      <c r="A192" s="343">
        <v>191</v>
      </c>
      <c r="B192" s="343" t="s">
        <v>213</v>
      </c>
      <c r="C192" s="343" t="s">
        <v>1637</v>
      </c>
      <c r="D192" s="343" t="s">
        <v>1638</v>
      </c>
      <c r="E192" s="343"/>
      <c r="F192" s="344" t="s">
        <v>229</v>
      </c>
      <c r="G192" s="343" t="s">
        <v>1782</v>
      </c>
      <c r="H192" s="343" t="s">
        <v>23</v>
      </c>
      <c r="I192" s="343" t="s">
        <v>765</v>
      </c>
      <c r="J192" s="343" t="s">
        <v>236</v>
      </c>
      <c r="K192" s="343" t="s">
        <v>1377</v>
      </c>
      <c r="L192" s="343" t="s">
        <v>1086</v>
      </c>
      <c r="M192" s="343" t="s">
        <v>1086</v>
      </c>
      <c r="N192" s="343" t="s">
        <v>2229</v>
      </c>
      <c r="O192" s="343" t="s">
        <v>684</v>
      </c>
      <c r="P192" s="343"/>
      <c r="Q192" s="343" t="s">
        <v>2437</v>
      </c>
      <c r="R192" s="343"/>
      <c r="S192" s="343" t="s">
        <v>1813</v>
      </c>
      <c r="T192" s="343" t="s">
        <v>789</v>
      </c>
      <c r="U192" s="343"/>
      <c r="V192" s="343"/>
      <c r="W192" s="343" t="s">
        <v>1814</v>
      </c>
      <c r="X192" s="343" t="s">
        <v>789</v>
      </c>
      <c r="Y192" s="343"/>
      <c r="Z192" s="343"/>
    </row>
    <row r="193" spans="1:26" ht="20.100000000000001" customHeight="1" x14ac:dyDescent="0.2">
      <c r="A193" s="343">
        <v>192</v>
      </c>
      <c r="B193" s="343" t="s">
        <v>213</v>
      </c>
      <c r="C193" s="343" t="s">
        <v>1639</v>
      </c>
      <c r="D193" s="343" t="s">
        <v>1640</v>
      </c>
      <c r="E193" s="343"/>
      <c r="F193" s="344" t="s">
        <v>229</v>
      </c>
      <c r="G193" s="343" t="s">
        <v>1782</v>
      </c>
      <c r="H193" s="343" t="s">
        <v>23</v>
      </c>
      <c r="I193" s="343" t="s">
        <v>765</v>
      </c>
      <c r="J193" s="343" t="s">
        <v>231</v>
      </c>
      <c r="K193" s="343" t="s">
        <v>1417</v>
      </c>
      <c r="L193" s="343" t="s">
        <v>1278</v>
      </c>
      <c r="M193" s="343" t="s">
        <v>1278</v>
      </c>
      <c r="N193" s="343" t="s">
        <v>2230</v>
      </c>
      <c r="O193" s="343"/>
      <c r="P193" s="343"/>
      <c r="Q193" s="343"/>
      <c r="R193" s="343"/>
      <c r="S193" s="343" t="s">
        <v>157</v>
      </c>
      <c r="T193" s="343" t="s">
        <v>789</v>
      </c>
      <c r="U193" s="343"/>
      <c r="V193" s="343"/>
      <c r="W193" s="343" t="s">
        <v>286</v>
      </c>
      <c r="X193" s="343" t="s">
        <v>789</v>
      </c>
      <c r="Y193" s="343"/>
      <c r="Z193" s="343"/>
    </row>
    <row r="194" spans="1:26" ht="20.100000000000001" customHeight="1" x14ac:dyDescent="0.2">
      <c r="A194" s="343">
        <v>193</v>
      </c>
      <c r="B194" s="343" t="s">
        <v>213</v>
      </c>
      <c r="C194" s="343" t="s">
        <v>1641</v>
      </c>
      <c r="D194" s="343" t="s">
        <v>1642</v>
      </c>
      <c r="E194" s="343" t="s">
        <v>774</v>
      </c>
      <c r="F194" s="344" t="s">
        <v>229</v>
      </c>
      <c r="G194" s="343" t="s">
        <v>1782</v>
      </c>
      <c r="H194" s="343" t="s">
        <v>23</v>
      </c>
      <c r="I194" s="343" t="s">
        <v>765</v>
      </c>
      <c r="J194" s="343" t="s">
        <v>231</v>
      </c>
      <c r="K194" s="343" t="s">
        <v>1995</v>
      </c>
      <c r="L194" s="343" t="s">
        <v>1308</v>
      </c>
      <c r="M194" s="343" t="s">
        <v>1308</v>
      </c>
      <c r="N194" s="343" t="s">
        <v>2231</v>
      </c>
      <c r="O194" s="343"/>
      <c r="P194" s="343"/>
      <c r="Q194" s="343"/>
      <c r="R194" s="343"/>
      <c r="S194" s="343" t="s">
        <v>1815</v>
      </c>
      <c r="T194" s="343" t="s">
        <v>789</v>
      </c>
      <c r="U194" s="343"/>
      <c r="V194" s="343"/>
      <c r="W194" s="343" t="s">
        <v>1816</v>
      </c>
      <c r="X194" s="343" t="s">
        <v>789</v>
      </c>
      <c r="Y194" s="343"/>
      <c r="Z194" s="343"/>
    </row>
    <row r="195" spans="1:26" ht="20.100000000000001" customHeight="1" x14ac:dyDescent="0.2">
      <c r="A195" s="343">
        <v>194</v>
      </c>
      <c r="B195" s="343" t="s">
        <v>213</v>
      </c>
      <c r="C195" s="343" t="s">
        <v>1643</v>
      </c>
      <c r="D195" s="343" t="s">
        <v>1644</v>
      </c>
      <c r="E195" s="343"/>
      <c r="F195" s="344" t="s">
        <v>229</v>
      </c>
      <c r="G195" s="343" t="s">
        <v>1782</v>
      </c>
      <c r="H195" s="343" t="s">
        <v>23</v>
      </c>
      <c r="I195" s="343" t="s">
        <v>765</v>
      </c>
      <c r="J195" s="343" t="s">
        <v>236</v>
      </c>
      <c r="K195" s="343" t="s">
        <v>1411</v>
      </c>
      <c r="L195" s="343" t="s">
        <v>1074</v>
      </c>
      <c r="M195" s="343" t="s">
        <v>1074</v>
      </c>
      <c r="N195" s="343" t="s">
        <v>2232</v>
      </c>
      <c r="O195" s="343"/>
      <c r="P195" s="343"/>
      <c r="Q195" s="343"/>
      <c r="R195" s="343"/>
      <c r="S195" s="343" t="s">
        <v>1817</v>
      </c>
      <c r="T195" s="343" t="s">
        <v>789</v>
      </c>
      <c r="U195" s="343"/>
      <c r="V195" s="343"/>
      <c r="W195" s="343" t="s">
        <v>1818</v>
      </c>
      <c r="X195" s="343" t="s">
        <v>789</v>
      </c>
      <c r="Y195" s="343"/>
      <c r="Z195" s="343"/>
    </row>
    <row r="196" spans="1:26" ht="20.100000000000001" customHeight="1" x14ac:dyDescent="0.2">
      <c r="A196" s="343">
        <v>195</v>
      </c>
      <c r="B196" s="343" t="s">
        <v>213</v>
      </c>
      <c r="C196" s="343" t="s">
        <v>1645</v>
      </c>
      <c r="D196" s="343" t="s">
        <v>1646</v>
      </c>
      <c r="E196" s="343"/>
      <c r="F196" s="344" t="s">
        <v>229</v>
      </c>
      <c r="G196" s="343" t="s">
        <v>1782</v>
      </c>
      <c r="H196" s="343" t="s">
        <v>23</v>
      </c>
      <c r="I196" s="343" t="s">
        <v>765</v>
      </c>
      <c r="J196" s="343" t="s">
        <v>231</v>
      </c>
      <c r="K196" s="343" t="s">
        <v>1996</v>
      </c>
      <c r="L196" s="343" t="s">
        <v>1278</v>
      </c>
      <c r="M196" s="343" t="s">
        <v>1278</v>
      </c>
      <c r="N196" s="343" t="s">
        <v>2233</v>
      </c>
      <c r="O196" s="343" t="s">
        <v>684</v>
      </c>
      <c r="P196" s="343"/>
      <c r="Q196" s="343" t="s">
        <v>2437</v>
      </c>
      <c r="R196" s="343"/>
      <c r="S196" s="343" t="s">
        <v>277</v>
      </c>
      <c r="T196" s="343" t="s">
        <v>789</v>
      </c>
      <c r="U196" s="343" t="s">
        <v>1340</v>
      </c>
      <c r="V196" s="343"/>
      <c r="W196" s="343" t="s">
        <v>74</v>
      </c>
      <c r="X196" s="343" t="s">
        <v>789</v>
      </c>
      <c r="Y196" s="343" t="s">
        <v>1348</v>
      </c>
      <c r="Z196" s="343"/>
    </row>
    <row r="197" spans="1:26" ht="20.100000000000001" customHeight="1" x14ac:dyDescent="0.2">
      <c r="A197" s="343">
        <v>196</v>
      </c>
      <c r="B197" s="343" t="s">
        <v>213</v>
      </c>
      <c r="C197" s="343" t="s">
        <v>3148</v>
      </c>
      <c r="D197" s="343" t="s">
        <v>3149</v>
      </c>
      <c r="E197" s="343" t="s">
        <v>774</v>
      </c>
      <c r="F197" s="344" t="s">
        <v>229</v>
      </c>
      <c r="G197" s="343" t="s">
        <v>1782</v>
      </c>
      <c r="H197" s="343" t="s">
        <v>23</v>
      </c>
      <c r="I197" s="343" t="s">
        <v>765</v>
      </c>
      <c r="J197" s="343" t="s">
        <v>231</v>
      </c>
      <c r="K197" s="343" t="s">
        <v>3150</v>
      </c>
      <c r="L197" s="343" t="s">
        <v>3151</v>
      </c>
      <c r="M197" s="343" t="s">
        <v>3151</v>
      </c>
      <c r="N197" s="343" t="s">
        <v>3152</v>
      </c>
      <c r="O197" s="343"/>
      <c r="P197" s="343"/>
      <c r="Q197" s="343"/>
      <c r="R197" s="343"/>
      <c r="S197" s="343" t="s">
        <v>1835</v>
      </c>
      <c r="T197" s="343"/>
      <c r="U197" s="343"/>
      <c r="V197" s="343"/>
      <c r="W197" s="343" t="s">
        <v>3153</v>
      </c>
      <c r="X197" s="343"/>
      <c r="Y197" s="343"/>
      <c r="Z197" s="343"/>
    </row>
    <row r="198" spans="1:26" s="341" customFormat="1" ht="20.100000000000001" customHeight="1" x14ac:dyDescent="0.2">
      <c r="A198" s="437">
        <v>197</v>
      </c>
      <c r="B198" s="437" t="s">
        <v>214</v>
      </c>
      <c r="C198" s="437" t="s">
        <v>2325</v>
      </c>
      <c r="D198" s="437" t="s">
        <v>1647</v>
      </c>
      <c r="E198" s="437"/>
      <c r="F198" s="438" t="s">
        <v>229</v>
      </c>
      <c r="G198" s="437" t="s">
        <v>1782</v>
      </c>
      <c r="H198" s="437" t="s">
        <v>23</v>
      </c>
      <c r="I198" s="437" t="s">
        <v>765</v>
      </c>
      <c r="J198" s="437" t="s">
        <v>231</v>
      </c>
      <c r="K198" s="437" t="s">
        <v>1406</v>
      </c>
      <c r="L198" s="437" t="s">
        <v>1074</v>
      </c>
      <c r="M198" s="437" t="s">
        <v>1074</v>
      </c>
      <c r="N198" s="437" t="s">
        <v>2089</v>
      </c>
      <c r="O198" s="437"/>
      <c r="P198" s="437"/>
      <c r="Q198" s="437"/>
      <c r="R198" s="437"/>
      <c r="S198" s="437" t="s">
        <v>1819</v>
      </c>
      <c r="T198" s="437" t="s">
        <v>1820</v>
      </c>
      <c r="U198" s="437" t="s">
        <v>1349</v>
      </c>
      <c r="V198" s="437" t="s">
        <v>1997</v>
      </c>
      <c r="W198" s="437" t="s">
        <v>1821</v>
      </c>
      <c r="X198" s="437" t="s">
        <v>789</v>
      </c>
      <c r="Y198" s="437" t="s">
        <v>1340</v>
      </c>
      <c r="Z198" s="437" t="s">
        <v>1998</v>
      </c>
    </row>
    <row r="199" spans="1:26" s="341" customFormat="1" ht="20.100000000000001" customHeight="1" x14ac:dyDescent="0.2">
      <c r="A199" s="437">
        <v>198</v>
      </c>
      <c r="B199" s="437" t="s">
        <v>214</v>
      </c>
      <c r="C199" s="437" t="s">
        <v>2326</v>
      </c>
      <c r="D199" s="437" t="s">
        <v>1648</v>
      </c>
      <c r="E199" s="437"/>
      <c r="F199" s="438" t="s">
        <v>229</v>
      </c>
      <c r="G199" s="437" t="s">
        <v>1782</v>
      </c>
      <c r="H199" s="437" t="s">
        <v>23</v>
      </c>
      <c r="I199" s="437" t="s">
        <v>765</v>
      </c>
      <c r="J199" s="437" t="s">
        <v>231</v>
      </c>
      <c r="K199" s="437" t="s">
        <v>1999</v>
      </c>
      <c r="L199" s="437" t="s">
        <v>1072</v>
      </c>
      <c r="M199" s="437" t="s">
        <v>1072</v>
      </c>
      <c r="N199" s="437" t="s">
        <v>1976</v>
      </c>
      <c r="O199" s="437"/>
      <c r="P199" s="437"/>
      <c r="Q199" s="437"/>
      <c r="R199" s="437"/>
      <c r="S199" s="437" t="s">
        <v>83</v>
      </c>
      <c r="T199" s="437" t="s">
        <v>1822</v>
      </c>
      <c r="U199" s="437"/>
      <c r="V199" s="437" t="s">
        <v>2000</v>
      </c>
      <c r="W199" s="437" t="s">
        <v>794</v>
      </c>
      <c r="X199" s="437" t="s">
        <v>1822</v>
      </c>
      <c r="Y199" s="437"/>
      <c r="Z199" s="437"/>
    </row>
    <row r="200" spans="1:26" s="341" customFormat="1" ht="20.100000000000001" customHeight="1" x14ac:dyDescent="0.2">
      <c r="A200" s="437">
        <v>199</v>
      </c>
      <c r="B200" s="437" t="s">
        <v>214</v>
      </c>
      <c r="C200" s="437" t="s">
        <v>2327</v>
      </c>
      <c r="D200" s="437" t="s">
        <v>1649</v>
      </c>
      <c r="E200" s="437"/>
      <c r="F200" s="438" t="s">
        <v>229</v>
      </c>
      <c r="G200" s="437" t="s">
        <v>1782</v>
      </c>
      <c r="H200" s="437" t="s">
        <v>23</v>
      </c>
      <c r="I200" s="437" t="s">
        <v>765</v>
      </c>
      <c r="J200" s="437" t="s">
        <v>236</v>
      </c>
      <c r="K200" s="437" t="s">
        <v>1371</v>
      </c>
      <c r="L200" s="437" t="s">
        <v>1278</v>
      </c>
      <c r="M200" s="437" t="s">
        <v>1278</v>
      </c>
      <c r="N200" s="437" t="s">
        <v>2226</v>
      </c>
      <c r="O200" s="437"/>
      <c r="P200" s="437"/>
      <c r="Q200" s="437"/>
      <c r="R200" s="437"/>
      <c r="S200" s="437" t="s">
        <v>788</v>
      </c>
      <c r="T200" s="437" t="s">
        <v>789</v>
      </c>
      <c r="U200" s="437"/>
      <c r="V200" s="437" t="s">
        <v>2001</v>
      </c>
      <c r="W200" s="437" t="s">
        <v>385</v>
      </c>
      <c r="X200" s="437" t="s">
        <v>1823</v>
      </c>
      <c r="Y200" s="437"/>
      <c r="Z200" s="437"/>
    </row>
    <row r="201" spans="1:26" s="341" customFormat="1" ht="20.100000000000001" customHeight="1" x14ac:dyDescent="0.2">
      <c r="A201" s="437">
        <v>200</v>
      </c>
      <c r="B201" s="437" t="s">
        <v>214</v>
      </c>
      <c r="C201" s="437" t="s">
        <v>2328</v>
      </c>
      <c r="D201" s="437" t="s">
        <v>1650</v>
      </c>
      <c r="E201" s="437" t="s">
        <v>774</v>
      </c>
      <c r="F201" s="438" t="s">
        <v>229</v>
      </c>
      <c r="G201" s="437" t="s">
        <v>1782</v>
      </c>
      <c r="H201" s="437" t="s">
        <v>23</v>
      </c>
      <c r="I201" s="437" t="s">
        <v>765</v>
      </c>
      <c r="J201" s="437" t="s">
        <v>231</v>
      </c>
      <c r="K201" s="437" t="s">
        <v>1408</v>
      </c>
      <c r="L201" s="437" t="s">
        <v>1264</v>
      </c>
      <c r="M201" s="437" t="s">
        <v>1264</v>
      </c>
      <c r="N201" s="437" t="s">
        <v>2212</v>
      </c>
      <c r="O201" s="437"/>
      <c r="P201" s="437"/>
      <c r="Q201" s="437"/>
      <c r="R201" s="437"/>
      <c r="S201" s="437" t="s">
        <v>1824</v>
      </c>
      <c r="T201" s="437" t="s">
        <v>789</v>
      </c>
      <c r="U201" s="437"/>
      <c r="V201" s="437"/>
      <c r="W201" s="437" t="s">
        <v>1825</v>
      </c>
      <c r="X201" s="437" t="s">
        <v>789</v>
      </c>
      <c r="Y201" s="437"/>
      <c r="Z201" s="437" t="s">
        <v>2002</v>
      </c>
    </row>
    <row r="202" spans="1:26" s="341" customFormat="1" ht="20.100000000000001" customHeight="1" x14ac:dyDescent="0.2">
      <c r="A202" s="437">
        <v>201</v>
      </c>
      <c r="B202" s="437" t="s">
        <v>214</v>
      </c>
      <c r="C202" s="437" t="s">
        <v>2329</v>
      </c>
      <c r="D202" s="437" t="s">
        <v>1651</v>
      </c>
      <c r="E202" s="437" t="s">
        <v>774</v>
      </c>
      <c r="F202" s="438" t="s">
        <v>229</v>
      </c>
      <c r="G202" s="437" t="s">
        <v>1782</v>
      </c>
      <c r="H202" s="437" t="s">
        <v>23</v>
      </c>
      <c r="I202" s="437" t="s">
        <v>765</v>
      </c>
      <c r="J202" s="437" t="s">
        <v>231</v>
      </c>
      <c r="K202" s="437" t="s">
        <v>1411</v>
      </c>
      <c r="L202" s="437" t="s">
        <v>1074</v>
      </c>
      <c r="M202" s="437" t="s">
        <v>1074</v>
      </c>
      <c r="N202" s="437" t="s">
        <v>2232</v>
      </c>
      <c r="O202" s="437"/>
      <c r="P202" s="437"/>
      <c r="Q202" s="437"/>
      <c r="R202" s="437"/>
      <c r="S202" s="437" t="s">
        <v>1826</v>
      </c>
      <c r="T202" s="437" t="s">
        <v>789</v>
      </c>
      <c r="U202" s="437"/>
      <c r="V202" s="437" t="s">
        <v>2003</v>
      </c>
      <c r="W202" s="437" t="s">
        <v>1827</v>
      </c>
      <c r="X202" s="437" t="s">
        <v>789</v>
      </c>
      <c r="Y202" s="437"/>
      <c r="Z202" s="437" t="s">
        <v>2004</v>
      </c>
    </row>
    <row r="203" spans="1:26" s="341" customFormat="1" ht="20.100000000000001" customHeight="1" x14ac:dyDescent="0.2">
      <c r="A203" s="437">
        <v>202</v>
      </c>
      <c r="B203" s="437" t="s">
        <v>214</v>
      </c>
      <c r="C203" s="437" t="s">
        <v>1734</v>
      </c>
      <c r="D203" s="437" t="s">
        <v>1735</v>
      </c>
      <c r="E203" s="437"/>
      <c r="F203" s="438" t="s">
        <v>229</v>
      </c>
      <c r="G203" s="437" t="s">
        <v>1782</v>
      </c>
      <c r="H203" s="437" t="s">
        <v>23</v>
      </c>
      <c r="I203" s="437" t="s">
        <v>765</v>
      </c>
      <c r="J203" s="437" t="s">
        <v>231</v>
      </c>
      <c r="K203" s="437" t="s">
        <v>1975</v>
      </c>
      <c r="L203" s="437" t="s">
        <v>1308</v>
      </c>
      <c r="M203" s="437" t="s">
        <v>1308</v>
      </c>
      <c r="N203" s="437" t="s">
        <v>2214</v>
      </c>
      <c r="O203" s="437"/>
      <c r="P203" s="437"/>
      <c r="Q203" s="437"/>
      <c r="R203" s="437"/>
      <c r="S203" s="437" t="s">
        <v>1920</v>
      </c>
      <c r="T203" s="437" t="s">
        <v>791</v>
      </c>
      <c r="U203" s="437"/>
      <c r="V203" s="437"/>
      <c r="W203" s="437" t="s">
        <v>1921</v>
      </c>
      <c r="X203" s="437" t="s">
        <v>791</v>
      </c>
      <c r="Y203" s="437"/>
      <c r="Z203" s="437"/>
    </row>
    <row r="204" spans="1:26" s="341" customFormat="1" ht="20.100000000000001" customHeight="1" x14ac:dyDescent="0.2">
      <c r="A204" s="437">
        <v>203</v>
      </c>
      <c r="B204" s="437" t="s">
        <v>214</v>
      </c>
      <c r="C204" s="437" t="s">
        <v>1738</v>
      </c>
      <c r="D204" s="437" t="s">
        <v>1754</v>
      </c>
      <c r="E204" s="437"/>
      <c r="F204" s="438" t="s">
        <v>229</v>
      </c>
      <c r="G204" s="437" t="s">
        <v>1782</v>
      </c>
      <c r="H204" s="437" t="s">
        <v>23</v>
      </c>
      <c r="I204" s="437" t="s">
        <v>765</v>
      </c>
      <c r="J204" s="437" t="s">
        <v>231</v>
      </c>
      <c r="K204" s="437" t="s">
        <v>1411</v>
      </c>
      <c r="L204" s="437" t="s">
        <v>1074</v>
      </c>
      <c r="M204" s="437" t="s">
        <v>1074</v>
      </c>
      <c r="N204" s="437" t="s">
        <v>2232</v>
      </c>
      <c r="O204" s="437"/>
      <c r="P204" s="437"/>
      <c r="Q204" s="437"/>
      <c r="R204" s="437"/>
      <c r="S204" s="437" t="s">
        <v>1924</v>
      </c>
      <c r="T204" s="437" t="s">
        <v>791</v>
      </c>
      <c r="U204" s="437"/>
      <c r="V204" s="437"/>
      <c r="W204" s="437" t="s">
        <v>1925</v>
      </c>
      <c r="X204" s="437" t="s">
        <v>791</v>
      </c>
      <c r="Y204" s="437"/>
      <c r="Z204" s="437"/>
    </row>
    <row r="205" spans="1:26" s="341" customFormat="1" ht="20.100000000000001" customHeight="1" x14ac:dyDescent="0.2">
      <c r="A205" s="437">
        <v>204</v>
      </c>
      <c r="B205" s="437" t="s">
        <v>214</v>
      </c>
      <c r="C205" s="437" t="s">
        <v>2331</v>
      </c>
      <c r="D205" s="437" t="s">
        <v>1649</v>
      </c>
      <c r="E205" s="437"/>
      <c r="F205" s="438" t="s">
        <v>229</v>
      </c>
      <c r="G205" s="437" t="s">
        <v>1782</v>
      </c>
      <c r="H205" s="437" t="s">
        <v>23</v>
      </c>
      <c r="I205" s="437" t="s">
        <v>765</v>
      </c>
      <c r="J205" s="437" t="s">
        <v>236</v>
      </c>
      <c r="K205" s="437" t="s">
        <v>1371</v>
      </c>
      <c r="L205" s="437" t="s">
        <v>1278</v>
      </c>
      <c r="M205" s="437" t="s">
        <v>1278</v>
      </c>
      <c r="N205" s="437" t="s">
        <v>2226</v>
      </c>
      <c r="O205" s="437"/>
      <c r="P205" s="437"/>
      <c r="Q205" s="437"/>
      <c r="R205" s="437"/>
      <c r="S205" s="437" t="s">
        <v>788</v>
      </c>
      <c r="T205" s="437" t="s">
        <v>789</v>
      </c>
      <c r="U205" s="437"/>
      <c r="V205" s="437" t="s">
        <v>2001</v>
      </c>
      <c r="W205" s="437" t="s">
        <v>385</v>
      </c>
      <c r="X205" s="437" t="s">
        <v>1823</v>
      </c>
      <c r="Y205" s="437"/>
      <c r="Z205" s="437"/>
    </row>
    <row r="206" spans="1:26" s="341" customFormat="1" ht="20.100000000000001" customHeight="1" x14ac:dyDescent="0.2">
      <c r="A206" s="437">
        <v>205</v>
      </c>
      <c r="B206" s="437" t="s">
        <v>214</v>
      </c>
      <c r="C206" s="437" t="s">
        <v>2332</v>
      </c>
      <c r="D206" s="437" t="s">
        <v>1652</v>
      </c>
      <c r="E206" s="437" t="s">
        <v>774</v>
      </c>
      <c r="F206" s="438" t="s">
        <v>229</v>
      </c>
      <c r="G206" s="437" t="s">
        <v>1782</v>
      </c>
      <c r="H206" s="437" t="s">
        <v>23</v>
      </c>
      <c r="I206" s="437" t="s">
        <v>765</v>
      </c>
      <c r="J206" s="437" t="s">
        <v>231</v>
      </c>
      <c r="K206" s="437" t="s">
        <v>1420</v>
      </c>
      <c r="L206" s="437" t="s">
        <v>1086</v>
      </c>
      <c r="M206" s="437" t="s">
        <v>1086</v>
      </c>
      <c r="N206" s="437" t="s">
        <v>2235</v>
      </c>
      <c r="O206" s="437"/>
      <c r="P206" s="437"/>
      <c r="Q206" s="437"/>
      <c r="R206" s="437"/>
      <c r="S206" s="437"/>
      <c r="T206" s="437"/>
      <c r="U206" s="437"/>
      <c r="V206" s="437"/>
      <c r="W206" s="437" t="s">
        <v>867</v>
      </c>
      <c r="X206" s="437" t="s">
        <v>789</v>
      </c>
      <c r="Y206" s="437"/>
      <c r="Z206" s="437" t="s">
        <v>2005</v>
      </c>
    </row>
    <row r="207" spans="1:26" s="341" customFormat="1" ht="20.100000000000001" customHeight="1" x14ac:dyDescent="0.2">
      <c r="A207" s="437">
        <v>206</v>
      </c>
      <c r="B207" s="437" t="s">
        <v>214</v>
      </c>
      <c r="C207" s="437" t="s">
        <v>2333</v>
      </c>
      <c r="D207" s="437" t="s">
        <v>1599</v>
      </c>
      <c r="E207" s="437"/>
      <c r="F207" s="438" t="s">
        <v>229</v>
      </c>
      <c r="G207" s="437" t="s">
        <v>1782</v>
      </c>
      <c r="H207" s="437" t="s">
        <v>23</v>
      </c>
      <c r="I207" s="437" t="s">
        <v>765</v>
      </c>
      <c r="J207" s="437" t="s">
        <v>231</v>
      </c>
      <c r="K207" s="437" t="s">
        <v>1414</v>
      </c>
      <c r="L207" s="437" t="s">
        <v>1086</v>
      </c>
      <c r="M207" s="437" t="s">
        <v>1086</v>
      </c>
      <c r="N207" s="437" t="s">
        <v>2228</v>
      </c>
      <c r="O207" s="437" t="s">
        <v>684</v>
      </c>
      <c r="P207" s="437"/>
      <c r="Q207" s="437" t="s">
        <v>2437</v>
      </c>
      <c r="R207" s="437"/>
      <c r="S207" s="437" t="s">
        <v>1829</v>
      </c>
      <c r="T207" s="437" t="s">
        <v>1828</v>
      </c>
      <c r="U207" s="437"/>
      <c r="V207" s="437" t="s">
        <v>2006</v>
      </c>
      <c r="W207" s="437" t="s">
        <v>1830</v>
      </c>
      <c r="X207" s="437" t="s">
        <v>1828</v>
      </c>
      <c r="Y207" s="437"/>
      <c r="Z207" s="437" t="s">
        <v>2007</v>
      </c>
    </row>
    <row r="208" spans="1:26" s="341" customFormat="1" ht="20.100000000000001" customHeight="1" x14ac:dyDescent="0.2">
      <c r="A208" s="437">
        <v>207</v>
      </c>
      <c r="B208" s="437" t="s">
        <v>214</v>
      </c>
      <c r="C208" s="437" t="s">
        <v>1019</v>
      </c>
      <c r="D208" s="437" t="s">
        <v>1020</v>
      </c>
      <c r="E208" s="437" t="s">
        <v>774</v>
      </c>
      <c r="F208" s="438" t="s">
        <v>230</v>
      </c>
      <c r="G208" s="437" t="s">
        <v>1782</v>
      </c>
      <c r="H208" s="437" t="s">
        <v>23</v>
      </c>
      <c r="I208" s="437" t="s">
        <v>765</v>
      </c>
      <c r="J208" s="437" t="s">
        <v>231</v>
      </c>
      <c r="K208" s="437" t="s">
        <v>1390</v>
      </c>
      <c r="L208" s="437" t="s">
        <v>1985</v>
      </c>
      <c r="M208" s="437" t="s">
        <v>1985</v>
      </c>
      <c r="N208" s="437" t="s">
        <v>1985</v>
      </c>
      <c r="O208" s="437"/>
      <c r="P208" s="437"/>
      <c r="Q208" s="437"/>
      <c r="R208" s="437"/>
      <c r="S208" s="437" t="s">
        <v>813</v>
      </c>
      <c r="T208" s="437"/>
      <c r="U208" s="437" t="s">
        <v>1346</v>
      </c>
      <c r="V208" s="437"/>
      <c r="W208" s="437" t="s">
        <v>847</v>
      </c>
      <c r="X208" s="437"/>
      <c r="Y208" s="437"/>
      <c r="Z208" s="437"/>
    </row>
    <row r="209" spans="1:26" s="341" customFormat="1" ht="20.100000000000001" customHeight="1" x14ac:dyDescent="0.2">
      <c r="A209" s="437">
        <v>208</v>
      </c>
      <c r="B209" s="437" t="s">
        <v>214</v>
      </c>
      <c r="C209" s="437" t="s">
        <v>2334</v>
      </c>
      <c r="D209" s="437" t="s">
        <v>1653</v>
      </c>
      <c r="E209" s="437"/>
      <c r="F209" s="438" t="s">
        <v>230</v>
      </c>
      <c r="G209" s="437" t="s">
        <v>1782</v>
      </c>
      <c r="H209" s="437" t="s">
        <v>23</v>
      </c>
      <c r="I209" s="437" t="s">
        <v>765</v>
      </c>
      <c r="J209" s="437" t="s">
        <v>231</v>
      </c>
      <c r="K209" s="437" t="s">
        <v>1385</v>
      </c>
      <c r="L209" s="437" t="s">
        <v>1086</v>
      </c>
      <c r="M209" s="437" t="s">
        <v>1086</v>
      </c>
      <c r="N209" s="437" t="s">
        <v>2221</v>
      </c>
      <c r="O209" s="437" t="s">
        <v>684</v>
      </c>
      <c r="P209" s="437"/>
      <c r="Q209" s="437" t="s">
        <v>2437</v>
      </c>
      <c r="R209" s="437"/>
      <c r="S209" s="437" t="s">
        <v>1831</v>
      </c>
      <c r="T209" s="437" t="s">
        <v>1832</v>
      </c>
      <c r="U209" s="437"/>
      <c r="V209" s="437" t="s">
        <v>2008</v>
      </c>
      <c r="W209" s="437" t="s">
        <v>70</v>
      </c>
      <c r="X209" s="437" t="s">
        <v>1832</v>
      </c>
      <c r="Y209" s="437"/>
      <c r="Z209" s="437" t="s">
        <v>2009</v>
      </c>
    </row>
    <row r="210" spans="1:26" s="341" customFormat="1" ht="20.100000000000001" customHeight="1" x14ac:dyDescent="0.2">
      <c r="A210" s="437">
        <v>209</v>
      </c>
      <c r="B210" s="437" t="s">
        <v>214</v>
      </c>
      <c r="C210" s="437" t="s">
        <v>2384</v>
      </c>
      <c r="D210" s="437" t="s">
        <v>1743</v>
      </c>
      <c r="E210" s="437"/>
      <c r="F210" s="438" t="s">
        <v>229</v>
      </c>
      <c r="G210" s="437" t="s">
        <v>1782</v>
      </c>
      <c r="H210" s="437" t="s">
        <v>23</v>
      </c>
      <c r="I210" s="437" t="s">
        <v>765</v>
      </c>
      <c r="J210" s="437" t="s">
        <v>231</v>
      </c>
      <c r="K210" s="437" t="s">
        <v>1428</v>
      </c>
      <c r="L210" s="437" t="s">
        <v>1264</v>
      </c>
      <c r="M210" s="437" t="s">
        <v>1264</v>
      </c>
      <c r="N210" s="437" t="s">
        <v>2254</v>
      </c>
      <c r="O210" s="437"/>
      <c r="P210" s="437"/>
      <c r="Q210" s="437"/>
      <c r="R210" s="437"/>
      <c r="S210" s="437" t="s">
        <v>1932</v>
      </c>
      <c r="T210" s="437" t="s">
        <v>791</v>
      </c>
      <c r="U210" s="437" t="s">
        <v>1342</v>
      </c>
      <c r="V210" s="437"/>
      <c r="W210" s="437" t="s">
        <v>1933</v>
      </c>
      <c r="X210" s="437" t="s">
        <v>791</v>
      </c>
      <c r="Y210" s="437" t="s">
        <v>1347</v>
      </c>
      <c r="Z210" s="437"/>
    </row>
    <row r="211" spans="1:26" s="341" customFormat="1" ht="20.100000000000001" customHeight="1" x14ac:dyDescent="0.2">
      <c r="A211" s="437">
        <v>210</v>
      </c>
      <c r="B211" s="437" t="s">
        <v>214</v>
      </c>
      <c r="C211" s="437" t="s">
        <v>2335</v>
      </c>
      <c r="D211" s="437" t="s">
        <v>1651</v>
      </c>
      <c r="E211" s="437"/>
      <c r="F211" s="438" t="s">
        <v>229</v>
      </c>
      <c r="G211" s="437" t="s">
        <v>1782</v>
      </c>
      <c r="H211" s="437" t="s">
        <v>23</v>
      </c>
      <c r="I211" s="437" t="s">
        <v>765</v>
      </c>
      <c r="J211" s="437" t="s">
        <v>231</v>
      </c>
      <c r="K211" s="437" t="s">
        <v>1392</v>
      </c>
      <c r="L211" s="437" t="s">
        <v>1072</v>
      </c>
      <c r="M211" s="437" t="s">
        <v>1072</v>
      </c>
      <c r="N211" s="437" t="s">
        <v>2215</v>
      </c>
      <c r="O211" s="437"/>
      <c r="P211" s="437"/>
      <c r="Q211" s="437"/>
      <c r="R211" s="437"/>
      <c r="S211" s="437" t="s">
        <v>1833</v>
      </c>
      <c r="T211" s="437" t="s">
        <v>789</v>
      </c>
      <c r="U211" s="437"/>
      <c r="V211" s="437" t="s">
        <v>2010</v>
      </c>
      <c r="W211" s="437" t="s">
        <v>1834</v>
      </c>
      <c r="X211" s="437" t="s">
        <v>789</v>
      </c>
      <c r="Y211" s="437"/>
      <c r="Z211" s="437" t="s">
        <v>2011</v>
      </c>
    </row>
    <row r="212" spans="1:26" s="341" customFormat="1" ht="20.100000000000001" customHeight="1" x14ac:dyDescent="0.2">
      <c r="A212" s="437">
        <v>211</v>
      </c>
      <c r="B212" s="437" t="s">
        <v>214</v>
      </c>
      <c r="C212" s="437" t="s">
        <v>2336</v>
      </c>
      <c r="D212" s="437" t="s">
        <v>1654</v>
      </c>
      <c r="E212" s="437"/>
      <c r="F212" s="438" t="s">
        <v>229</v>
      </c>
      <c r="G212" s="437" t="s">
        <v>1782</v>
      </c>
      <c r="H212" s="437" t="s">
        <v>23</v>
      </c>
      <c r="I212" s="437" t="s">
        <v>765</v>
      </c>
      <c r="J212" s="437" t="s">
        <v>231</v>
      </c>
      <c r="K212" s="437" t="s">
        <v>2012</v>
      </c>
      <c r="L212" s="437" t="s">
        <v>1264</v>
      </c>
      <c r="M212" s="437" t="s">
        <v>1264</v>
      </c>
      <c r="N212" s="437" t="s">
        <v>2236</v>
      </c>
      <c r="O212" s="437"/>
      <c r="P212" s="437"/>
      <c r="Q212" s="437"/>
      <c r="R212" s="437"/>
      <c r="S212" s="437" t="s">
        <v>43</v>
      </c>
      <c r="T212" s="437" t="s">
        <v>789</v>
      </c>
      <c r="U212" s="437"/>
      <c r="V212" s="437" t="s">
        <v>2013</v>
      </c>
      <c r="W212" s="437" t="s">
        <v>71</v>
      </c>
      <c r="X212" s="437" t="s">
        <v>789</v>
      </c>
      <c r="Y212" s="437"/>
      <c r="Z212" s="437" t="s">
        <v>2014</v>
      </c>
    </row>
    <row r="213" spans="1:26" s="341" customFormat="1" ht="20.100000000000001" customHeight="1" x14ac:dyDescent="0.2">
      <c r="A213" s="437">
        <v>212</v>
      </c>
      <c r="B213" s="437" t="s">
        <v>214</v>
      </c>
      <c r="C213" s="437" t="s">
        <v>2386</v>
      </c>
      <c r="D213" s="437" t="s">
        <v>1744</v>
      </c>
      <c r="E213" s="437"/>
      <c r="F213" s="438" t="s">
        <v>229</v>
      </c>
      <c r="G213" s="437" t="s">
        <v>1782</v>
      </c>
      <c r="H213" s="437" t="s">
        <v>23</v>
      </c>
      <c r="I213" s="437" t="s">
        <v>765</v>
      </c>
      <c r="J213" s="437" t="s">
        <v>1745</v>
      </c>
      <c r="K213" s="437" t="s">
        <v>1413</v>
      </c>
      <c r="L213" s="437" t="s">
        <v>1278</v>
      </c>
      <c r="M213" s="437" t="s">
        <v>1278</v>
      </c>
      <c r="N213" s="437" t="s">
        <v>2246</v>
      </c>
      <c r="O213" s="437"/>
      <c r="P213" s="437"/>
      <c r="Q213" s="437"/>
      <c r="R213" s="437"/>
      <c r="S213" s="437" t="s">
        <v>1936</v>
      </c>
      <c r="T213" s="437" t="s">
        <v>791</v>
      </c>
      <c r="U213" s="437"/>
      <c r="V213" s="437"/>
      <c r="W213" s="437" t="s">
        <v>1937</v>
      </c>
      <c r="X213" s="437" t="s">
        <v>791</v>
      </c>
      <c r="Y213" s="437"/>
      <c r="Z213" s="437"/>
    </row>
    <row r="214" spans="1:26" s="341" customFormat="1" ht="20.100000000000001" customHeight="1" x14ac:dyDescent="0.2">
      <c r="A214" s="437">
        <v>213</v>
      </c>
      <c r="B214" s="437" t="s">
        <v>214</v>
      </c>
      <c r="C214" s="437" t="s">
        <v>2338</v>
      </c>
      <c r="D214" s="437" t="s">
        <v>1656</v>
      </c>
      <c r="E214" s="437"/>
      <c r="F214" s="438" t="s">
        <v>229</v>
      </c>
      <c r="G214" s="437" t="s">
        <v>1782</v>
      </c>
      <c r="H214" s="437" t="s">
        <v>23</v>
      </c>
      <c r="I214" s="437" t="s">
        <v>765</v>
      </c>
      <c r="J214" s="437" t="s">
        <v>236</v>
      </c>
      <c r="K214" s="437" t="s">
        <v>1392</v>
      </c>
      <c r="L214" s="437" t="s">
        <v>1072</v>
      </c>
      <c r="M214" s="437" t="s">
        <v>1072</v>
      </c>
      <c r="N214" s="437" t="s">
        <v>2215</v>
      </c>
      <c r="O214" s="437"/>
      <c r="P214" s="437"/>
      <c r="Q214" s="437"/>
      <c r="R214" s="437"/>
      <c r="S214" s="437" t="s">
        <v>392</v>
      </c>
      <c r="T214" s="437" t="s">
        <v>789</v>
      </c>
      <c r="U214" s="437"/>
      <c r="V214" s="437" t="s">
        <v>2015</v>
      </c>
      <c r="W214" s="437" t="s">
        <v>393</v>
      </c>
      <c r="X214" s="437" t="s">
        <v>789</v>
      </c>
      <c r="Y214" s="437"/>
      <c r="Z214" s="437" t="s">
        <v>2016</v>
      </c>
    </row>
    <row r="215" spans="1:26" s="341" customFormat="1" ht="20.100000000000001" customHeight="1" x14ac:dyDescent="0.2">
      <c r="A215" s="437">
        <v>214</v>
      </c>
      <c r="B215" s="437" t="s">
        <v>214</v>
      </c>
      <c r="C215" s="437" t="s">
        <v>3154</v>
      </c>
      <c r="D215" s="437" t="s">
        <v>3155</v>
      </c>
      <c r="E215" s="437"/>
      <c r="F215" s="438" t="s">
        <v>229</v>
      </c>
      <c r="G215" s="437" t="s">
        <v>1782</v>
      </c>
      <c r="H215" s="437" t="s">
        <v>23</v>
      </c>
      <c r="I215" s="437" t="s">
        <v>765</v>
      </c>
      <c r="J215" s="437" t="s">
        <v>231</v>
      </c>
      <c r="K215" s="437" t="s">
        <v>3156</v>
      </c>
      <c r="L215" s="437" t="s">
        <v>3157</v>
      </c>
      <c r="M215" s="437" t="s">
        <v>3157</v>
      </c>
      <c r="N215" s="437" t="s">
        <v>3157</v>
      </c>
      <c r="O215" s="437"/>
      <c r="P215" s="437"/>
      <c r="Q215" s="437"/>
      <c r="R215" s="437"/>
      <c r="S215" s="437"/>
      <c r="T215" s="437"/>
      <c r="U215" s="437"/>
      <c r="V215" s="437"/>
      <c r="W215" s="437" t="s">
        <v>3158</v>
      </c>
      <c r="X215" s="437"/>
      <c r="Y215" s="437"/>
      <c r="Z215" s="437"/>
    </row>
    <row r="216" spans="1:26" s="341" customFormat="1" ht="20.100000000000001" customHeight="1" x14ac:dyDescent="0.2">
      <c r="A216" s="437">
        <v>215</v>
      </c>
      <c r="B216" s="437" t="s">
        <v>214</v>
      </c>
      <c r="C216" s="437" t="s">
        <v>2339</v>
      </c>
      <c r="D216" s="437" t="s">
        <v>1657</v>
      </c>
      <c r="E216" s="437" t="s">
        <v>774</v>
      </c>
      <c r="F216" s="438" t="s">
        <v>229</v>
      </c>
      <c r="G216" s="437" t="s">
        <v>1782</v>
      </c>
      <c r="H216" s="437" t="s">
        <v>23</v>
      </c>
      <c r="I216" s="437" t="s">
        <v>765</v>
      </c>
      <c r="J216" s="437" t="s">
        <v>236</v>
      </c>
      <c r="K216" s="437" t="s">
        <v>1378</v>
      </c>
      <c r="L216" s="437" t="s">
        <v>1074</v>
      </c>
      <c r="M216" s="437" t="s">
        <v>1074</v>
      </c>
      <c r="N216" s="437" t="s">
        <v>2237</v>
      </c>
      <c r="O216" s="437"/>
      <c r="P216" s="437"/>
      <c r="Q216" s="437"/>
      <c r="R216" s="437"/>
      <c r="S216" s="437" t="s">
        <v>586</v>
      </c>
      <c r="T216" s="437" t="s">
        <v>789</v>
      </c>
      <c r="U216" s="437"/>
      <c r="V216" s="437" t="s">
        <v>2017</v>
      </c>
      <c r="W216" s="437" t="s">
        <v>1836</v>
      </c>
      <c r="X216" s="437" t="s">
        <v>789</v>
      </c>
      <c r="Y216" s="437"/>
      <c r="Z216" s="437"/>
    </row>
    <row r="217" spans="1:26" s="341" customFormat="1" ht="20.100000000000001" customHeight="1" x14ac:dyDescent="0.2">
      <c r="A217" s="437">
        <v>216</v>
      </c>
      <c r="B217" s="437" t="s">
        <v>214</v>
      </c>
      <c r="C217" s="437" t="s">
        <v>2340</v>
      </c>
      <c r="D217" s="437" t="s">
        <v>1628</v>
      </c>
      <c r="E217" s="437" t="s">
        <v>774</v>
      </c>
      <c r="F217" s="438" t="s">
        <v>229</v>
      </c>
      <c r="G217" s="437" t="s">
        <v>1782</v>
      </c>
      <c r="H217" s="437" t="s">
        <v>23</v>
      </c>
      <c r="I217" s="437" t="s">
        <v>765</v>
      </c>
      <c r="J217" s="437" t="s">
        <v>231</v>
      </c>
      <c r="K217" s="437" t="s">
        <v>1385</v>
      </c>
      <c r="L217" s="437" t="s">
        <v>1086</v>
      </c>
      <c r="M217" s="437" t="s">
        <v>1086</v>
      </c>
      <c r="N217" s="437" t="s">
        <v>2221</v>
      </c>
      <c r="O217" s="437"/>
      <c r="P217" s="437"/>
      <c r="Q217" s="437"/>
      <c r="R217" s="437"/>
      <c r="S217" s="437" t="s">
        <v>332</v>
      </c>
      <c r="T217" s="437" t="s">
        <v>789</v>
      </c>
      <c r="U217" s="437"/>
      <c r="V217" s="437"/>
      <c r="W217" s="437" t="s">
        <v>333</v>
      </c>
      <c r="X217" s="437" t="s">
        <v>1823</v>
      </c>
      <c r="Y217" s="437"/>
      <c r="Z217" s="437"/>
    </row>
    <row r="218" spans="1:26" s="341" customFormat="1" ht="20.100000000000001" customHeight="1" x14ac:dyDescent="0.2">
      <c r="A218" s="437">
        <v>217</v>
      </c>
      <c r="B218" s="437" t="s">
        <v>214</v>
      </c>
      <c r="C218" s="437" t="s">
        <v>2341</v>
      </c>
      <c r="D218" s="437" t="s">
        <v>1658</v>
      </c>
      <c r="E218" s="437" t="s">
        <v>774</v>
      </c>
      <c r="F218" s="438" t="s">
        <v>229</v>
      </c>
      <c r="G218" s="437" t="s">
        <v>1782</v>
      </c>
      <c r="H218" s="437" t="s">
        <v>23</v>
      </c>
      <c r="I218" s="437" t="s">
        <v>765</v>
      </c>
      <c r="J218" s="437" t="s">
        <v>231</v>
      </c>
      <c r="K218" s="437" t="s">
        <v>1414</v>
      </c>
      <c r="L218" s="437" t="s">
        <v>1086</v>
      </c>
      <c r="M218" s="437" t="s">
        <v>1086</v>
      </c>
      <c r="N218" s="437" t="s">
        <v>2228</v>
      </c>
      <c r="O218" s="437"/>
      <c r="P218" s="437"/>
      <c r="Q218" s="437"/>
      <c r="R218" s="437"/>
      <c r="S218" s="437" t="s">
        <v>1837</v>
      </c>
      <c r="T218" s="437"/>
      <c r="U218" s="437"/>
      <c r="V218" s="437"/>
      <c r="W218" s="437" t="s">
        <v>1838</v>
      </c>
      <c r="X218" s="437"/>
      <c r="Y218" s="437"/>
      <c r="Z218" s="437" t="s">
        <v>2018</v>
      </c>
    </row>
    <row r="219" spans="1:26" s="341" customFormat="1" ht="20.100000000000001" customHeight="1" x14ac:dyDescent="0.2">
      <c r="A219" s="437">
        <v>218</v>
      </c>
      <c r="B219" s="437" t="s">
        <v>214</v>
      </c>
      <c r="C219" s="437" t="s">
        <v>2342</v>
      </c>
      <c r="D219" s="437" t="s">
        <v>678</v>
      </c>
      <c r="E219" s="437"/>
      <c r="F219" s="438" t="s">
        <v>230</v>
      </c>
      <c r="G219" s="437" t="s">
        <v>1782</v>
      </c>
      <c r="H219" s="437" t="s">
        <v>23</v>
      </c>
      <c r="I219" s="437" t="s">
        <v>765</v>
      </c>
      <c r="J219" s="437" t="s">
        <v>231</v>
      </c>
      <c r="K219" s="437" t="s">
        <v>1999</v>
      </c>
      <c r="L219" s="437" t="s">
        <v>1072</v>
      </c>
      <c r="M219" s="437" t="s">
        <v>1072</v>
      </c>
      <c r="N219" s="437" t="s">
        <v>1976</v>
      </c>
      <c r="O219" s="437"/>
      <c r="P219" s="437"/>
      <c r="Q219" s="437"/>
      <c r="R219" s="437"/>
      <c r="S219" s="437" t="s">
        <v>1839</v>
      </c>
      <c r="T219" s="437" t="s">
        <v>1828</v>
      </c>
      <c r="U219" s="437"/>
      <c r="V219" s="437" t="s">
        <v>2019</v>
      </c>
      <c r="W219" s="437" t="s">
        <v>1840</v>
      </c>
      <c r="X219" s="437" t="s">
        <v>789</v>
      </c>
      <c r="Y219" s="437"/>
      <c r="Z219" s="437"/>
    </row>
    <row r="220" spans="1:26" s="341" customFormat="1" ht="20.100000000000001" customHeight="1" x14ac:dyDescent="0.2">
      <c r="A220" s="437">
        <v>219</v>
      </c>
      <c r="B220" s="437" t="s">
        <v>214</v>
      </c>
      <c r="C220" s="437" t="s">
        <v>2343</v>
      </c>
      <c r="D220" s="437" t="s">
        <v>1659</v>
      </c>
      <c r="E220" s="437" t="s">
        <v>774</v>
      </c>
      <c r="F220" s="438" t="s">
        <v>229</v>
      </c>
      <c r="G220" s="437" t="s">
        <v>1782</v>
      </c>
      <c r="H220" s="437" t="s">
        <v>23</v>
      </c>
      <c r="I220" s="437" t="s">
        <v>765</v>
      </c>
      <c r="J220" s="437" t="s">
        <v>231</v>
      </c>
      <c r="K220" s="437" t="s">
        <v>1371</v>
      </c>
      <c r="L220" s="437" t="s">
        <v>1278</v>
      </c>
      <c r="M220" s="437" t="s">
        <v>1278</v>
      </c>
      <c r="N220" s="437" t="s">
        <v>2226</v>
      </c>
      <c r="O220" s="437"/>
      <c r="P220" s="437"/>
      <c r="Q220" s="437"/>
      <c r="R220" s="437"/>
      <c r="S220" s="437" t="s">
        <v>1841</v>
      </c>
      <c r="T220" s="437" t="s">
        <v>1828</v>
      </c>
      <c r="U220" s="437"/>
      <c r="V220" s="437" t="s">
        <v>2020</v>
      </c>
      <c r="W220" s="437" t="s">
        <v>1842</v>
      </c>
      <c r="X220" s="437" t="s">
        <v>1823</v>
      </c>
      <c r="Y220" s="437"/>
      <c r="Z220" s="437" t="s">
        <v>2021</v>
      </c>
    </row>
    <row r="221" spans="1:26" s="341" customFormat="1" ht="20.100000000000001" customHeight="1" x14ac:dyDescent="0.2">
      <c r="A221" s="437">
        <v>220</v>
      </c>
      <c r="B221" s="437" t="s">
        <v>214</v>
      </c>
      <c r="C221" s="437" t="s">
        <v>1749</v>
      </c>
      <c r="D221" s="437" t="s">
        <v>1750</v>
      </c>
      <c r="E221" s="437" t="s">
        <v>774</v>
      </c>
      <c r="F221" s="438" t="s">
        <v>230</v>
      </c>
      <c r="G221" s="437" t="s">
        <v>1782</v>
      </c>
      <c r="H221" s="437" t="s">
        <v>23</v>
      </c>
      <c r="I221" s="437" t="s">
        <v>765</v>
      </c>
      <c r="J221" s="437" t="s">
        <v>231</v>
      </c>
      <c r="K221" s="437" t="s">
        <v>1424</v>
      </c>
      <c r="L221" s="437" t="s">
        <v>1264</v>
      </c>
      <c r="M221" s="437" t="s">
        <v>1264</v>
      </c>
      <c r="N221" s="437" t="s">
        <v>2241</v>
      </c>
      <c r="O221" s="437" t="s">
        <v>684</v>
      </c>
      <c r="P221" s="437"/>
      <c r="Q221" s="437" t="s">
        <v>2437</v>
      </c>
      <c r="R221" s="437"/>
      <c r="S221" s="437" t="s">
        <v>128</v>
      </c>
      <c r="T221" s="437" t="s">
        <v>791</v>
      </c>
      <c r="U221" s="437" t="s">
        <v>1349</v>
      </c>
      <c r="V221" s="437"/>
      <c r="W221" s="437" t="s">
        <v>129</v>
      </c>
      <c r="X221" s="437" t="s">
        <v>791</v>
      </c>
      <c r="Y221" s="437" t="s">
        <v>1337</v>
      </c>
      <c r="Z221" s="437"/>
    </row>
    <row r="222" spans="1:26" s="341" customFormat="1" ht="20.100000000000001" customHeight="1" x14ac:dyDescent="0.2">
      <c r="A222" s="437">
        <v>221</v>
      </c>
      <c r="B222" s="437" t="s">
        <v>214</v>
      </c>
      <c r="C222" s="437" t="s">
        <v>2344</v>
      </c>
      <c r="D222" s="437" t="s">
        <v>1660</v>
      </c>
      <c r="E222" s="437"/>
      <c r="F222" s="438" t="s">
        <v>229</v>
      </c>
      <c r="G222" s="437" t="s">
        <v>1782</v>
      </c>
      <c r="H222" s="437" t="s">
        <v>23</v>
      </c>
      <c r="I222" s="437" t="s">
        <v>765</v>
      </c>
      <c r="J222" s="437" t="s">
        <v>236</v>
      </c>
      <c r="K222" s="437" t="s">
        <v>1398</v>
      </c>
      <c r="L222" s="437" t="s">
        <v>1086</v>
      </c>
      <c r="M222" s="437" t="s">
        <v>1086</v>
      </c>
      <c r="N222" s="437" t="s">
        <v>2234</v>
      </c>
      <c r="O222" s="437"/>
      <c r="P222" s="437"/>
      <c r="Q222" s="437"/>
      <c r="R222" s="437"/>
      <c r="S222" s="437" t="s">
        <v>1843</v>
      </c>
      <c r="T222" s="437" t="s">
        <v>1389</v>
      </c>
      <c r="U222" s="437"/>
      <c r="V222" s="437" t="s">
        <v>2022</v>
      </c>
      <c r="W222" s="437" t="s">
        <v>1844</v>
      </c>
      <c r="X222" s="437" t="s">
        <v>1389</v>
      </c>
      <c r="Y222" s="437"/>
      <c r="Z222" s="437" t="s">
        <v>2023</v>
      </c>
    </row>
    <row r="223" spans="1:26" s="341" customFormat="1" ht="20.100000000000001" customHeight="1" x14ac:dyDescent="0.2">
      <c r="A223" s="437">
        <v>222</v>
      </c>
      <c r="B223" s="437" t="s">
        <v>214</v>
      </c>
      <c r="C223" s="437" t="s">
        <v>2387</v>
      </c>
      <c r="D223" s="437" t="s">
        <v>1751</v>
      </c>
      <c r="E223" s="437" t="s">
        <v>774</v>
      </c>
      <c r="F223" s="438" t="s">
        <v>229</v>
      </c>
      <c r="G223" s="437" t="s">
        <v>1782</v>
      </c>
      <c r="H223" s="437" t="s">
        <v>23</v>
      </c>
      <c r="I223" s="437" t="s">
        <v>765</v>
      </c>
      <c r="J223" s="437" t="s">
        <v>231</v>
      </c>
      <c r="K223" s="437" t="s">
        <v>1385</v>
      </c>
      <c r="L223" s="437" t="s">
        <v>1086</v>
      </c>
      <c r="M223" s="437" t="s">
        <v>1086</v>
      </c>
      <c r="N223" s="437" t="s">
        <v>2221</v>
      </c>
      <c r="O223" s="437"/>
      <c r="P223" s="437"/>
      <c r="Q223" s="437"/>
      <c r="R223" s="437"/>
      <c r="S223" s="437" t="s">
        <v>829</v>
      </c>
      <c r="T223" s="437" t="s">
        <v>791</v>
      </c>
      <c r="U223" s="437" t="s">
        <v>1339</v>
      </c>
      <c r="V223" s="437"/>
      <c r="W223" s="437" t="s">
        <v>870</v>
      </c>
      <c r="X223" s="437" t="s">
        <v>791</v>
      </c>
      <c r="Y223" s="437" t="s">
        <v>1347</v>
      </c>
      <c r="Z223" s="437"/>
    </row>
    <row r="224" spans="1:26" s="341" customFormat="1" ht="20.100000000000001" customHeight="1" x14ac:dyDescent="0.2">
      <c r="A224" s="437">
        <v>223</v>
      </c>
      <c r="B224" s="437" t="s">
        <v>214</v>
      </c>
      <c r="C224" s="437" t="s">
        <v>1752</v>
      </c>
      <c r="D224" s="437" t="s">
        <v>1753</v>
      </c>
      <c r="E224" s="437" t="s">
        <v>774</v>
      </c>
      <c r="F224" s="438" t="s">
        <v>229</v>
      </c>
      <c r="G224" s="437" t="s">
        <v>1782</v>
      </c>
      <c r="H224" s="437" t="s">
        <v>23</v>
      </c>
      <c r="I224" s="437" t="s">
        <v>765</v>
      </c>
      <c r="J224" s="437" t="s">
        <v>231</v>
      </c>
      <c r="K224" s="437" t="s">
        <v>1379</v>
      </c>
      <c r="L224" s="437" t="s">
        <v>1086</v>
      </c>
      <c r="M224" s="437" t="s">
        <v>1086</v>
      </c>
      <c r="N224" s="437" t="s">
        <v>2225</v>
      </c>
      <c r="O224" s="437"/>
      <c r="P224" s="437"/>
      <c r="Q224" s="437"/>
      <c r="R224" s="437"/>
      <c r="S224" s="437" t="s">
        <v>1942</v>
      </c>
      <c r="T224" s="437" t="s">
        <v>791</v>
      </c>
      <c r="U224" s="437" t="s">
        <v>1337</v>
      </c>
      <c r="V224" s="437"/>
      <c r="W224" s="437" t="s">
        <v>1943</v>
      </c>
      <c r="X224" s="437" t="s">
        <v>791</v>
      </c>
      <c r="Y224" s="437" t="s">
        <v>1337</v>
      </c>
      <c r="Z224" s="437"/>
    </row>
    <row r="225" spans="1:26" s="341" customFormat="1" ht="20.100000000000001" customHeight="1" x14ac:dyDescent="0.2">
      <c r="A225" s="437">
        <v>224</v>
      </c>
      <c r="B225" s="437" t="s">
        <v>214</v>
      </c>
      <c r="C225" s="437" t="s">
        <v>2345</v>
      </c>
      <c r="D225" s="437" t="s">
        <v>1661</v>
      </c>
      <c r="E225" s="437" t="s">
        <v>774</v>
      </c>
      <c r="F225" s="438" t="s">
        <v>229</v>
      </c>
      <c r="G225" s="437" t="s">
        <v>1782</v>
      </c>
      <c r="H225" s="437" t="s">
        <v>23</v>
      </c>
      <c r="I225" s="437" t="s">
        <v>765</v>
      </c>
      <c r="J225" s="437" t="s">
        <v>231</v>
      </c>
      <c r="K225" s="437" t="s">
        <v>1384</v>
      </c>
      <c r="L225" s="437" t="s">
        <v>1086</v>
      </c>
      <c r="M225" s="437" t="s">
        <v>1086</v>
      </c>
      <c r="N225" s="437" t="s">
        <v>2238</v>
      </c>
      <c r="O225" s="437"/>
      <c r="P225" s="437"/>
      <c r="Q225" s="437"/>
      <c r="R225" s="437"/>
      <c r="S225" s="437" t="s">
        <v>844</v>
      </c>
      <c r="T225" s="437" t="s">
        <v>789</v>
      </c>
      <c r="U225" s="437"/>
      <c r="V225" s="437" t="s">
        <v>2024</v>
      </c>
      <c r="W225" s="437" t="s">
        <v>1845</v>
      </c>
      <c r="X225" s="437" t="s">
        <v>789</v>
      </c>
      <c r="Y225" s="437"/>
      <c r="Z225" s="437" t="s">
        <v>2025</v>
      </c>
    </row>
    <row r="226" spans="1:26" s="341" customFormat="1" ht="20.100000000000001" customHeight="1" x14ac:dyDescent="0.2">
      <c r="A226" s="437">
        <v>225</v>
      </c>
      <c r="B226" s="437" t="s">
        <v>214</v>
      </c>
      <c r="C226" s="437" t="s">
        <v>2346</v>
      </c>
      <c r="D226" s="437" t="s">
        <v>1662</v>
      </c>
      <c r="E226" s="437"/>
      <c r="F226" s="438" t="s">
        <v>229</v>
      </c>
      <c r="G226" s="437" t="s">
        <v>1782</v>
      </c>
      <c r="H226" s="437" t="s">
        <v>23</v>
      </c>
      <c r="I226" s="437" t="s">
        <v>765</v>
      </c>
      <c r="J226" s="437" t="s">
        <v>231</v>
      </c>
      <c r="K226" s="437" t="s">
        <v>1414</v>
      </c>
      <c r="L226" s="437" t="s">
        <v>1086</v>
      </c>
      <c r="M226" s="437" t="s">
        <v>1086</v>
      </c>
      <c r="N226" s="437" t="s">
        <v>2228</v>
      </c>
      <c r="O226" s="437"/>
      <c r="P226" s="437"/>
      <c r="Q226" s="437"/>
      <c r="R226" s="437"/>
      <c r="S226" s="437" t="s">
        <v>619</v>
      </c>
      <c r="T226" s="437" t="s">
        <v>789</v>
      </c>
      <c r="U226" s="437"/>
      <c r="V226" s="437" t="s">
        <v>2026</v>
      </c>
      <c r="W226" s="437" t="s">
        <v>620</v>
      </c>
      <c r="X226" s="437" t="s">
        <v>789</v>
      </c>
      <c r="Y226" s="437"/>
      <c r="Z226" s="437" t="s">
        <v>2027</v>
      </c>
    </row>
    <row r="227" spans="1:26" s="341" customFormat="1" ht="20.100000000000001" customHeight="1" x14ac:dyDescent="0.2">
      <c r="A227" s="437">
        <v>226</v>
      </c>
      <c r="B227" s="437" t="s">
        <v>214</v>
      </c>
      <c r="C227" s="437" t="s">
        <v>2347</v>
      </c>
      <c r="D227" s="437" t="s">
        <v>1663</v>
      </c>
      <c r="E227" s="437"/>
      <c r="F227" s="438" t="s">
        <v>229</v>
      </c>
      <c r="G227" s="437" t="s">
        <v>1782</v>
      </c>
      <c r="H227" s="437" t="s">
        <v>23</v>
      </c>
      <c r="I227" s="437" t="s">
        <v>765</v>
      </c>
      <c r="J227" s="437" t="s">
        <v>231</v>
      </c>
      <c r="K227" s="437" t="s">
        <v>1414</v>
      </c>
      <c r="L227" s="437" t="s">
        <v>1086</v>
      </c>
      <c r="M227" s="437" t="s">
        <v>1086</v>
      </c>
      <c r="N227" s="437" t="s">
        <v>2228</v>
      </c>
      <c r="O227" s="437"/>
      <c r="P227" s="437"/>
      <c r="Q227" s="437"/>
      <c r="R227" s="437"/>
      <c r="S227" s="437" t="s">
        <v>1846</v>
      </c>
      <c r="T227" s="437" t="s">
        <v>789</v>
      </c>
      <c r="U227" s="437"/>
      <c r="V227" s="437" t="s">
        <v>2028</v>
      </c>
      <c r="W227" s="437" t="s">
        <v>871</v>
      </c>
      <c r="X227" s="437" t="s">
        <v>789</v>
      </c>
      <c r="Y227" s="437"/>
      <c r="Z227" s="437"/>
    </row>
    <row r="228" spans="1:26" s="341" customFormat="1" ht="20.100000000000001" customHeight="1" x14ac:dyDescent="0.2">
      <c r="A228" s="437">
        <v>227</v>
      </c>
      <c r="B228" s="437" t="s">
        <v>214</v>
      </c>
      <c r="C228" s="437" t="s">
        <v>145</v>
      </c>
      <c r="D228" s="437" t="s">
        <v>1022</v>
      </c>
      <c r="E228" s="437"/>
      <c r="F228" s="438" t="s">
        <v>229</v>
      </c>
      <c r="G228" s="437" t="s">
        <v>1782</v>
      </c>
      <c r="H228" s="437" t="s">
        <v>23</v>
      </c>
      <c r="I228" s="437" t="s">
        <v>765</v>
      </c>
      <c r="J228" s="437" t="s">
        <v>231</v>
      </c>
      <c r="K228" s="437" t="s">
        <v>1379</v>
      </c>
      <c r="L228" s="437" t="s">
        <v>1086</v>
      </c>
      <c r="M228" s="437" t="s">
        <v>1086</v>
      </c>
      <c r="N228" s="437" t="s">
        <v>1086</v>
      </c>
      <c r="O228" s="437" t="s">
        <v>647</v>
      </c>
      <c r="P228" s="437" t="s">
        <v>2437</v>
      </c>
      <c r="Q228" s="437"/>
      <c r="R228" s="437"/>
      <c r="S228" s="437" t="s">
        <v>36</v>
      </c>
      <c r="T228" s="437"/>
      <c r="U228" s="437"/>
      <c r="V228" s="437"/>
      <c r="W228" s="437" t="s">
        <v>68</v>
      </c>
      <c r="X228" s="437"/>
      <c r="Y228" s="437"/>
      <c r="Z228" s="437"/>
    </row>
    <row r="229" spans="1:26" s="341" customFormat="1" ht="20.100000000000001" customHeight="1" x14ac:dyDescent="0.2">
      <c r="A229" s="437">
        <v>228</v>
      </c>
      <c r="B229" s="437" t="s">
        <v>214</v>
      </c>
      <c r="C229" s="437" t="s">
        <v>921</v>
      </c>
      <c r="D229" s="437" t="s">
        <v>1664</v>
      </c>
      <c r="E229" s="437" t="s">
        <v>774</v>
      </c>
      <c r="F229" s="438" t="s">
        <v>229</v>
      </c>
      <c r="G229" s="437" t="s">
        <v>1782</v>
      </c>
      <c r="H229" s="437" t="s">
        <v>23</v>
      </c>
      <c r="I229" s="437" t="s">
        <v>765</v>
      </c>
      <c r="J229" s="437" t="s">
        <v>1655</v>
      </c>
      <c r="K229" s="437" t="s">
        <v>2029</v>
      </c>
      <c r="L229" s="437" t="s">
        <v>1072</v>
      </c>
      <c r="M229" s="437" t="s">
        <v>1072</v>
      </c>
      <c r="N229" s="437" t="s">
        <v>2239</v>
      </c>
      <c r="O229" s="437"/>
      <c r="P229" s="437"/>
      <c r="Q229" s="437"/>
      <c r="R229" s="437"/>
      <c r="S229" s="437" t="s">
        <v>1847</v>
      </c>
      <c r="T229" s="437" t="s">
        <v>1832</v>
      </c>
      <c r="U229" s="437"/>
      <c r="V229" s="437" t="s">
        <v>2030</v>
      </c>
      <c r="W229" s="437" t="s">
        <v>1848</v>
      </c>
      <c r="X229" s="437" t="s">
        <v>1832</v>
      </c>
      <c r="Y229" s="437"/>
      <c r="Z229" s="437"/>
    </row>
    <row r="230" spans="1:26" s="341" customFormat="1" ht="20.100000000000001" customHeight="1" x14ac:dyDescent="0.2">
      <c r="A230" s="437">
        <v>229</v>
      </c>
      <c r="B230" s="437" t="s">
        <v>214</v>
      </c>
      <c r="C230" s="437" t="s">
        <v>2349</v>
      </c>
      <c r="D230" s="437" t="s">
        <v>1666</v>
      </c>
      <c r="E230" s="437"/>
      <c r="F230" s="438" t="s">
        <v>229</v>
      </c>
      <c r="G230" s="437" t="s">
        <v>1782</v>
      </c>
      <c r="H230" s="437" t="s">
        <v>23</v>
      </c>
      <c r="I230" s="437" t="s">
        <v>765</v>
      </c>
      <c r="J230" s="437" t="s">
        <v>231</v>
      </c>
      <c r="K230" s="437" t="s">
        <v>2031</v>
      </c>
      <c r="L230" s="437" t="s">
        <v>1074</v>
      </c>
      <c r="M230" s="437" t="s">
        <v>1074</v>
      </c>
      <c r="N230" s="437" t="s">
        <v>2240</v>
      </c>
      <c r="O230" s="437"/>
      <c r="P230" s="437"/>
      <c r="Q230" s="437"/>
      <c r="R230" s="437"/>
      <c r="S230" s="437" t="s">
        <v>1850</v>
      </c>
      <c r="T230" s="437" t="s">
        <v>789</v>
      </c>
      <c r="U230" s="437"/>
      <c r="V230" s="437"/>
      <c r="W230" s="437" t="s">
        <v>1851</v>
      </c>
      <c r="X230" s="437" t="s">
        <v>789</v>
      </c>
      <c r="Y230" s="437"/>
      <c r="Z230" s="437" t="s">
        <v>2032</v>
      </c>
    </row>
    <row r="231" spans="1:26" s="341" customFormat="1" ht="20.100000000000001" customHeight="1" x14ac:dyDescent="0.2">
      <c r="A231" s="437">
        <v>230</v>
      </c>
      <c r="B231" s="437" t="s">
        <v>214</v>
      </c>
      <c r="C231" s="437" t="s">
        <v>395</v>
      </c>
      <c r="D231" s="437" t="s">
        <v>1667</v>
      </c>
      <c r="E231" s="437" t="s">
        <v>774</v>
      </c>
      <c r="F231" s="438" t="s">
        <v>229</v>
      </c>
      <c r="G231" s="437" t="s">
        <v>1782</v>
      </c>
      <c r="H231" s="437" t="s">
        <v>23</v>
      </c>
      <c r="I231" s="437" t="s">
        <v>765</v>
      </c>
      <c r="J231" s="437" t="s">
        <v>231</v>
      </c>
      <c r="K231" s="437" t="s">
        <v>1394</v>
      </c>
      <c r="L231" s="437" t="s">
        <v>1072</v>
      </c>
      <c r="M231" s="437" t="s">
        <v>1072</v>
      </c>
      <c r="N231" s="437" t="s">
        <v>1977</v>
      </c>
      <c r="O231" s="437"/>
      <c r="P231" s="437"/>
      <c r="Q231" s="437"/>
      <c r="R231" s="437"/>
      <c r="S231" s="437" t="s">
        <v>1852</v>
      </c>
      <c r="T231" s="437" t="s">
        <v>789</v>
      </c>
      <c r="U231" s="437"/>
      <c r="V231" s="437" t="s">
        <v>2033</v>
      </c>
      <c r="W231" s="437" t="s">
        <v>1853</v>
      </c>
      <c r="X231" s="437" t="s">
        <v>789</v>
      </c>
      <c r="Y231" s="437"/>
      <c r="Z231" s="437" t="s">
        <v>2034</v>
      </c>
    </row>
    <row r="232" spans="1:26" s="341" customFormat="1" ht="20.100000000000001" customHeight="1" x14ac:dyDescent="0.2">
      <c r="A232" s="437">
        <v>231</v>
      </c>
      <c r="B232" s="437" t="s">
        <v>214</v>
      </c>
      <c r="C232" s="437" t="s">
        <v>679</v>
      </c>
      <c r="D232" s="437" t="s">
        <v>1664</v>
      </c>
      <c r="E232" s="437" t="s">
        <v>774</v>
      </c>
      <c r="F232" s="438" t="s">
        <v>229</v>
      </c>
      <c r="G232" s="437" t="s">
        <v>1782</v>
      </c>
      <c r="H232" s="437" t="s">
        <v>23</v>
      </c>
      <c r="I232" s="437" t="s">
        <v>765</v>
      </c>
      <c r="J232" s="437" t="s">
        <v>231</v>
      </c>
      <c r="K232" s="437" t="s">
        <v>1424</v>
      </c>
      <c r="L232" s="437" t="s">
        <v>1264</v>
      </c>
      <c r="M232" s="437" t="s">
        <v>1264</v>
      </c>
      <c r="N232" s="437" t="s">
        <v>2241</v>
      </c>
      <c r="O232" s="437"/>
      <c r="P232" s="437"/>
      <c r="Q232" s="437"/>
      <c r="R232" s="437"/>
      <c r="S232" s="437" t="s">
        <v>1854</v>
      </c>
      <c r="T232" s="437" t="s">
        <v>789</v>
      </c>
      <c r="U232" s="437"/>
      <c r="V232" s="437"/>
      <c r="W232" s="437" t="s">
        <v>1855</v>
      </c>
      <c r="X232" s="437" t="s">
        <v>789</v>
      </c>
      <c r="Y232" s="437"/>
      <c r="Z232" s="437" t="s">
        <v>2035</v>
      </c>
    </row>
    <row r="233" spans="1:26" s="341" customFormat="1" ht="20.100000000000001" customHeight="1" x14ac:dyDescent="0.2">
      <c r="A233" s="437">
        <v>232</v>
      </c>
      <c r="B233" s="437" t="s">
        <v>214</v>
      </c>
      <c r="C233" s="437" t="s">
        <v>2350</v>
      </c>
      <c r="D233" s="437" t="s">
        <v>1668</v>
      </c>
      <c r="E233" s="437"/>
      <c r="F233" s="438" t="s">
        <v>230</v>
      </c>
      <c r="G233" s="437" t="s">
        <v>1782</v>
      </c>
      <c r="H233" s="437" t="s">
        <v>23</v>
      </c>
      <c r="I233" s="437" t="s">
        <v>765</v>
      </c>
      <c r="J233" s="437" t="s">
        <v>231</v>
      </c>
      <c r="K233" s="437" t="s">
        <v>1385</v>
      </c>
      <c r="L233" s="437" t="s">
        <v>1086</v>
      </c>
      <c r="M233" s="437" t="s">
        <v>1086</v>
      </c>
      <c r="N233" s="437" t="s">
        <v>2221</v>
      </c>
      <c r="O233" s="437"/>
      <c r="P233" s="437"/>
      <c r="Q233" s="437"/>
      <c r="R233" s="437"/>
      <c r="S233" s="437" t="s">
        <v>94</v>
      </c>
      <c r="T233" s="437" t="s">
        <v>789</v>
      </c>
      <c r="U233" s="437"/>
      <c r="V233" s="437" t="s">
        <v>2036</v>
      </c>
      <c r="W233" s="437" t="s">
        <v>143</v>
      </c>
      <c r="X233" s="437" t="s">
        <v>789</v>
      </c>
      <c r="Y233" s="437"/>
      <c r="Z233" s="437" t="s">
        <v>2037</v>
      </c>
    </row>
    <row r="234" spans="1:26" s="341" customFormat="1" ht="20.100000000000001" customHeight="1" x14ac:dyDescent="0.2">
      <c r="A234" s="437">
        <v>233</v>
      </c>
      <c r="B234" s="437" t="s">
        <v>214</v>
      </c>
      <c r="C234" s="437" t="s">
        <v>1579</v>
      </c>
      <c r="D234" s="437" t="s">
        <v>1316</v>
      </c>
      <c r="E234" s="437"/>
      <c r="F234" s="438" t="s">
        <v>229</v>
      </c>
      <c r="G234" s="437" t="s">
        <v>1782</v>
      </c>
      <c r="H234" s="437" t="s">
        <v>23</v>
      </c>
      <c r="I234" s="437" t="s">
        <v>765</v>
      </c>
      <c r="J234" s="437" t="s">
        <v>231</v>
      </c>
      <c r="K234" s="437" t="s">
        <v>2118</v>
      </c>
      <c r="L234" s="437" t="s">
        <v>1086</v>
      </c>
      <c r="M234" s="437" t="s">
        <v>1086</v>
      </c>
      <c r="N234" s="437" t="s">
        <v>1086</v>
      </c>
      <c r="O234" s="437" t="s">
        <v>647</v>
      </c>
      <c r="P234" s="437" t="s">
        <v>2437</v>
      </c>
      <c r="Q234" s="437"/>
      <c r="R234" s="437"/>
      <c r="S234" s="437" t="s">
        <v>1317</v>
      </c>
      <c r="T234" s="437"/>
      <c r="U234" s="437"/>
      <c r="V234" s="437"/>
      <c r="W234" s="437" t="s">
        <v>1318</v>
      </c>
      <c r="X234" s="437"/>
      <c r="Y234" s="437"/>
      <c r="Z234" s="437"/>
    </row>
    <row r="235" spans="1:26" s="341" customFormat="1" ht="20.100000000000001" customHeight="1" x14ac:dyDescent="0.2">
      <c r="A235" s="437">
        <v>234</v>
      </c>
      <c r="B235" s="437" t="s">
        <v>214</v>
      </c>
      <c r="C235" s="437" t="s">
        <v>2351</v>
      </c>
      <c r="D235" s="437" t="s">
        <v>1669</v>
      </c>
      <c r="E235" s="437" t="s">
        <v>774</v>
      </c>
      <c r="F235" s="438" t="s">
        <v>229</v>
      </c>
      <c r="G235" s="437" t="s">
        <v>1782</v>
      </c>
      <c r="H235" s="437" t="s">
        <v>23</v>
      </c>
      <c r="I235" s="437" t="s">
        <v>765</v>
      </c>
      <c r="J235" s="437" t="s">
        <v>231</v>
      </c>
      <c r="K235" s="437" t="s">
        <v>1382</v>
      </c>
      <c r="L235" s="437" t="s">
        <v>1074</v>
      </c>
      <c r="M235" s="437" t="s">
        <v>1074</v>
      </c>
      <c r="N235" s="437" t="s">
        <v>2242</v>
      </c>
      <c r="O235" s="437"/>
      <c r="P235" s="437"/>
      <c r="Q235" s="437"/>
      <c r="R235" s="437"/>
      <c r="S235" s="437" t="s">
        <v>176</v>
      </c>
      <c r="T235" s="437" t="s">
        <v>789</v>
      </c>
      <c r="U235" s="437"/>
      <c r="V235" s="437" t="s">
        <v>2038</v>
      </c>
      <c r="W235" s="437" t="s">
        <v>98</v>
      </c>
      <c r="X235" s="437" t="s">
        <v>789</v>
      </c>
      <c r="Y235" s="437"/>
      <c r="Z235" s="437" t="s">
        <v>2039</v>
      </c>
    </row>
    <row r="236" spans="1:26" s="341" customFormat="1" ht="20.100000000000001" customHeight="1" x14ac:dyDescent="0.2">
      <c r="A236" s="437">
        <v>235</v>
      </c>
      <c r="B236" s="437" t="s">
        <v>214</v>
      </c>
      <c r="C236" s="437" t="s">
        <v>2353</v>
      </c>
      <c r="D236" s="437" t="s">
        <v>1660</v>
      </c>
      <c r="E236" s="437"/>
      <c r="F236" s="438" t="s">
        <v>230</v>
      </c>
      <c r="G236" s="437" t="s">
        <v>1782</v>
      </c>
      <c r="H236" s="437" t="s">
        <v>23</v>
      </c>
      <c r="I236" s="437" t="s">
        <v>765</v>
      </c>
      <c r="J236" s="437" t="s">
        <v>233</v>
      </c>
      <c r="K236" s="437" t="s">
        <v>1412</v>
      </c>
      <c r="L236" s="437" t="s">
        <v>1264</v>
      </c>
      <c r="M236" s="437" t="s">
        <v>1264</v>
      </c>
      <c r="N236" s="437" t="s">
        <v>2244</v>
      </c>
      <c r="O236" s="437"/>
      <c r="P236" s="437"/>
      <c r="Q236" s="437"/>
      <c r="R236" s="437"/>
      <c r="S236" s="437" t="s">
        <v>1856</v>
      </c>
      <c r="T236" s="437"/>
      <c r="U236" s="437"/>
      <c r="V236" s="437"/>
      <c r="W236" s="437" t="s">
        <v>1857</v>
      </c>
      <c r="X236" s="437"/>
      <c r="Y236" s="437"/>
      <c r="Z236" s="437"/>
    </row>
    <row r="237" spans="1:26" s="341" customFormat="1" ht="20.100000000000001" customHeight="1" x14ac:dyDescent="0.2">
      <c r="A237" s="437">
        <v>236</v>
      </c>
      <c r="B237" s="437" t="s">
        <v>214</v>
      </c>
      <c r="C237" s="437" t="s">
        <v>2392</v>
      </c>
      <c r="D237" s="437" t="s">
        <v>1764</v>
      </c>
      <c r="E237" s="437"/>
      <c r="F237" s="438" t="s">
        <v>229</v>
      </c>
      <c r="G237" s="437" t="s">
        <v>1782</v>
      </c>
      <c r="H237" s="437" t="s">
        <v>23</v>
      </c>
      <c r="I237" s="437" t="s">
        <v>765</v>
      </c>
      <c r="J237" s="437" t="s">
        <v>235</v>
      </c>
      <c r="K237" s="437" t="s">
        <v>2052</v>
      </c>
      <c r="L237" s="437" t="s">
        <v>1072</v>
      </c>
      <c r="M237" s="437" t="s">
        <v>1072</v>
      </c>
      <c r="N237" s="437" t="s">
        <v>2252</v>
      </c>
      <c r="O237" s="437"/>
      <c r="P237" s="437"/>
      <c r="Q237" s="437"/>
      <c r="R237" s="437"/>
      <c r="S237" s="437" t="s">
        <v>1957</v>
      </c>
      <c r="T237" s="437" t="s">
        <v>791</v>
      </c>
      <c r="U237" s="437"/>
      <c r="V237" s="437"/>
      <c r="W237" s="437" t="s">
        <v>1958</v>
      </c>
      <c r="X237" s="437" t="s">
        <v>791</v>
      </c>
      <c r="Y237" s="437"/>
      <c r="Z237" s="437"/>
    </row>
    <row r="238" spans="1:26" s="341" customFormat="1" ht="20.100000000000001" customHeight="1" x14ac:dyDescent="0.2">
      <c r="A238" s="437">
        <v>237</v>
      </c>
      <c r="B238" s="437" t="s">
        <v>214</v>
      </c>
      <c r="C238" s="437" t="s">
        <v>1765</v>
      </c>
      <c r="D238" s="437" t="s">
        <v>1726</v>
      </c>
      <c r="E238" s="437"/>
      <c r="F238" s="438" t="s">
        <v>229</v>
      </c>
      <c r="G238" s="437" t="s">
        <v>1782</v>
      </c>
      <c r="H238" s="437" t="s">
        <v>23</v>
      </c>
      <c r="I238" s="437" t="s">
        <v>765</v>
      </c>
      <c r="J238" s="437" t="s">
        <v>1766</v>
      </c>
      <c r="K238" s="437" t="s">
        <v>1417</v>
      </c>
      <c r="L238" s="437" t="s">
        <v>1278</v>
      </c>
      <c r="M238" s="437" t="s">
        <v>1278</v>
      </c>
      <c r="N238" s="437" t="s">
        <v>2230</v>
      </c>
      <c r="O238" s="437"/>
      <c r="P238" s="437"/>
      <c r="Q238" s="437"/>
      <c r="R238" s="437"/>
      <c r="S238" s="437" t="s">
        <v>1961</v>
      </c>
      <c r="T238" s="437" t="s">
        <v>791</v>
      </c>
      <c r="U238" s="437"/>
      <c r="V238" s="437"/>
      <c r="W238" s="437" t="s">
        <v>1334</v>
      </c>
      <c r="X238" s="437" t="s">
        <v>791</v>
      </c>
      <c r="Y238" s="437"/>
      <c r="Z238" s="437"/>
    </row>
    <row r="239" spans="1:26" s="341" customFormat="1" ht="20.100000000000001" customHeight="1" x14ac:dyDescent="0.2">
      <c r="A239" s="437">
        <v>238</v>
      </c>
      <c r="B239" s="437" t="s">
        <v>214</v>
      </c>
      <c r="C239" s="437" t="s">
        <v>2058</v>
      </c>
      <c r="D239" s="437" t="s">
        <v>1696</v>
      </c>
      <c r="E239" s="437" t="s">
        <v>774</v>
      </c>
      <c r="F239" s="438" t="s">
        <v>229</v>
      </c>
      <c r="G239" s="437" t="s">
        <v>1782</v>
      </c>
      <c r="H239" s="437" t="s">
        <v>23</v>
      </c>
      <c r="I239" s="437" t="s">
        <v>765</v>
      </c>
      <c r="J239" s="437" t="s">
        <v>1767</v>
      </c>
      <c r="K239" s="437" t="s">
        <v>1383</v>
      </c>
      <c r="L239" s="437" t="s">
        <v>1086</v>
      </c>
      <c r="M239" s="437" t="s">
        <v>1086</v>
      </c>
      <c r="N239" s="437" t="s">
        <v>2220</v>
      </c>
      <c r="O239" s="437"/>
      <c r="P239" s="437"/>
      <c r="Q239" s="437"/>
      <c r="R239" s="437"/>
      <c r="S239" s="437" t="s">
        <v>1962</v>
      </c>
      <c r="T239" s="437" t="s">
        <v>791</v>
      </c>
      <c r="U239" s="437" t="s">
        <v>1339</v>
      </c>
      <c r="V239" s="437"/>
      <c r="W239" s="437" t="s">
        <v>1963</v>
      </c>
      <c r="X239" s="437" t="s">
        <v>791</v>
      </c>
      <c r="Y239" s="437" t="s">
        <v>1350</v>
      </c>
      <c r="Z239" s="437"/>
    </row>
    <row r="240" spans="1:26" s="341" customFormat="1" ht="20.100000000000001" customHeight="1" x14ac:dyDescent="0.2">
      <c r="A240" s="437">
        <v>239</v>
      </c>
      <c r="B240" s="437" t="s">
        <v>214</v>
      </c>
      <c r="C240" s="437" t="s">
        <v>2354</v>
      </c>
      <c r="D240" s="437" t="s">
        <v>1670</v>
      </c>
      <c r="E240" s="437" t="s">
        <v>774</v>
      </c>
      <c r="F240" s="438" t="s">
        <v>229</v>
      </c>
      <c r="G240" s="437" t="s">
        <v>1782</v>
      </c>
      <c r="H240" s="437" t="s">
        <v>23</v>
      </c>
      <c r="I240" s="437" t="s">
        <v>765</v>
      </c>
      <c r="J240" s="437" t="s">
        <v>231</v>
      </c>
      <c r="K240" s="437" t="s">
        <v>1392</v>
      </c>
      <c r="L240" s="437" t="s">
        <v>1072</v>
      </c>
      <c r="M240" s="437" t="s">
        <v>1072</v>
      </c>
      <c r="N240" s="437" t="s">
        <v>2215</v>
      </c>
      <c r="O240" s="437"/>
      <c r="P240" s="437"/>
      <c r="Q240" s="437"/>
      <c r="R240" s="437"/>
      <c r="S240" s="437" t="s">
        <v>1858</v>
      </c>
      <c r="T240" s="437" t="s">
        <v>789</v>
      </c>
      <c r="U240" s="437"/>
      <c r="V240" s="437" t="s">
        <v>2040</v>
      </c>
      <c r="W240" s="437" t="s">
        <v>1859</v>
      </c>
      <c r="X240" s="437" t="s">
        <v>1370</v>
      </c>
      <c r="Y240" s="437"/>
      <c r="Z240" s="437" t="s">
        <v>2041</v>
      </c>
    </row>
    <row r="241" spans="1:26" s="341" customFormat="1" ht="20.100000000000001" customHeight="1" x14ac:dyDescent="0.2">
      <c r="A241" s="437">
        <v>240</v>
      </c>
      <c r="B241" s="437" t="s">
        <v>214</v>
      </c>
      <c r="C241" s="437" t="s">
        <v>2355</v>
      </c>
      <c r="D241" s="437" t="s">
        <v>1671</v>
      </c>
      <c r="E241" s="437"/>
      <c r="F241" s="438" t="s">
        <v>229</v>
      </c>
      <c r="G241" s="437" t="s">
        <v>1782</v>
      </c>
      <c r="H241" s="437" t="s">
        <v>23</v>
      </c>
      <c r="I241" s="437" t="s">
        <v>765</v>
      </c>
      <c r="J241" s="437" t="s">
        <v>236</v>
      </c>
      <c r="K241" s="437" t="s">
        <v>1406</v>
      </c>
      <c r="L241" s="437" t="s">
        <v>1074</v>
      </c>
      <c r="M241" s="437" t="s">
        <v>1074</v>
      </c>
      <c r="N241" s="437" t="s">
        <v>2089</v>
      </c>
      <c r="O241" s="437"/>
      <c r="P241" s="437"/>
      <c r="Q241" s="437"/>
      <c r="R241" s="437"/>
      <c r="S241" s="437" t="s">
        <v>1860</v>
      </c>
      <c r="T241" s="437" t="s">
        <v>789</v>
      </c>
      <c r="U241" s="437"/>
      <c r="V241" s="437"/>
      <c r="W241" s="437" t="s">
        <v>1861</v>
      </c>
      <c r="X241" s="437" t="s">
        <v>789</v>
      </c>
      <c r="Y241" s="437"/>
      <c r="Z241" s="437" t="s">
        <v>2042</v>
      </c>
    </row>
    <row r="242" spans="1:26" s="341" customFormat="1" ht="20.100000000000001" customHeight="1" x14ac:dyDescent="0.2">
      <c r="A242" s="437">
        <v>241</v>
      </c>
      <c r="B242" s="437" t="s">
        <v>214</v>
      </c>
      <c r="C242" s="437" t="s">
        <v>2356</v>
      </c>
      <c r="D242" s="437" t="s">
        <v>1672</v>
      </c>
      <c r="E242" s="437"/>
      <c r="F242" s="438" t="s">
        <v>229</v>
      </c>
      <c r="G242" s="437" t="s">
        <v>1782</v>
      </c>
      <c r="H242" s="437" t="s">
        <v>23</v>
      </c>
      <c r="I242" s="437" t="s">
        <v>765</v>
      </c>
      <c r="J242" s="437" t="s">
        <v>231</v>
      </c>
      <c r="K242" s="437" t="s">
        <v>1409</v>
      </c>
      <c r="L242" s="437" t="s">
        <v>1278</v>
      </c>
      <c r="M242" s="437" t="s">
        <v>1278</v>
      </c>
      <c r="N242" s="437" t="s">
        <v>2245</v>
      </c>
      <c r="O242" s="437"/>
      <c r="P242" s="437"/>
      <c r="Q242" s="437"/>
      <c r="R242" s="437"/>
      <c r="S242" s="437" t="s">
        <v>1862</v>
      </c>
      <c r="T242" s="437" t="s">
        <v>789</v>
      </c>
      <c r="U242" s="437"/>
      <c r="V242" s="437" t="s">
        <v>2043</v>
      </c>
      <c r="W242" s="437" t="s">
        <v>1863</v>
      </c>
      <c r="X242" s="437" t="s">
        <v>789</v>
      </c>
      <c r="Y242" s="437"/>
      <c r="Z242" s="437"/>
    </row>
    <row r="243" spans="1:26" s="341" customFormat="1" ht="20.100000000000001" customHeight="1" x14ac:dyDescent="0.2">
      <c r="A243" s="437">
        <v>242</v>
      </c>
      <c r="B243" s="437" t="s">
        <v>214</v>
      </c>
      <c r="C243" s="437" t="s">
        <v>1768</v>
      </c>
      <c r="D243" s="437" t="s">
        <v>1769</v>
      </c>
      <c r="E243" s="437" t="s">
        <v>774</v>
      </c>
      <c r="F243" s="438" t="s">
        <v>229</v>
      </c>
      <c r="G243" s="437" t="s">
        <v>1782</v>
      </c>
      <c r="H243" s="437" t="s">
        <v>23</v>
      </c>
      <c r="I243" s="437" t="s">
        <v>765</v>
      </c>
      <c r="J243" s="437" t="s">
        <v>231</v>
      </c>
      <c r="K243" s="437" t="s">
        <v>1377</v>
      </c>
      <c r="L243" s="437" t="s">
        <v>1086</v>
      </c>
      <c r="M243" s="437" t="s">
        <v>1086</v>
      </c>
      <c r="N243" s="437" t="s">
        <v>2229</v>
      </c>
      <c r="O243" s="437" t="s">
        <v>684</v>
      </c>
      <c r="P243" s="437"/>
      <c r="Q243" s="437" t="s">
        <v>2437</v>
      </c>
      <c r="R243" s="437"/>
      <c r="S243" s="437" t="s">
        <v>1964</v>
      </c>
      <c r="T243" s="437" t="s">
        <v>791</v>
      </c>
      <c r="U243" s="437"/>
      <c r="V243" s="437"/>
      <c r="W243" s="437" t="s">
        <v>1965</v>
      </c>
      <c r="X243" s="437" t="s">
        <v>791</v>
      </c>
      <c r="Y243" s="437"/>
      <c r="Z243" s="437"/>
    </row>
    <row r="244" spans="1:26" ht="20.100000000000001" customHeight="1" x14ac:dyDescent="0.2">
      <c r="A244" s="343">
        <v>243</v>
      </c>
      <c r="B244" s="343" t="s">
        <v>215</v>
      </c>
      <c r="C244" s="343" t="s">
        <v>1673</v>
      </c>
      <c r="D244" s="343" t="s">
        <v>1674</v>
      </c>
      <c r="E244" s="343"/>
      <c r="F244" s="344" t="s">
        <v>229</v>
      </c>
      <c r="G244" s="343" t="s">
        <v>1782</v>
      </c>
      <c r="H244" s="343" t="s">
        <v>23</v>
      </c>
      <c r="I244" s="343" t="s">
        <v>765</v>
      </c>
      <c r="J244" s="343" t="s">
        <v>231</v>
      </c>
      <c r="K244" s="343" t="s">
        <v>1413</v>
      </c>
      <c r="L244" s="343" t="s">
        <v>1278</v>
      </c>
      <c r="M244" s="343" t="s">
        <v>1278</v>
      </c>
      <c r="N244" s="343" t="s">
        <v>2246</v>
      </c>
      <c r="O244" s="343"/>
      <c r="P244" s="343"/>
      <c r="Q244" s="343"/>
      <c r="R244" s="343"/>
      <c r="S244" s="343" t="s">
        <v>1864</v>
      </c>
      <c r="T244" s="343" t="s">
        <v>789</v>
      </c>
      <c r="U244" s="343"/>
      <c r="V244" s="343"/>
      <c r="W244" s="343" t="s">
        <v>1865</v>
      </c>
      <c r="X244" s="343" t="s">
        <v>789</v>
      </c>
      <c r="Y244" s="343"/>
      <c r="Z244" s="343"/>
    </row>
    <row r="245" spans="1:26" ht="20.100000000000001" customHeight="1" x14ac:dyDescent="0.2">
      <c r="A245" s="343">
        <v>244</v>
      </c>
      <c r="B245" s="343" t="s">
        <v>215</v>
      </c>
      <c r="C245" s="343" t="s">
        <v>1675</v>
      </c>
      <c r="D245" s="343" t="s">
        <v>1671</v>
      </c>
      <c r="E245" s="343"/>
      <c r="F245" s="344" t="s">
        <v>229</v>
      </c>
      <c r="G245" s="343" t="s">
        <v>1782</v>
      </c>
      <c r="H245" s="343" t="s">
        <v>23</v>
      </c>
      <c r="I245" s="343" t="s">
        <v>765</v>
      </c>
      <c r="J245" s="343" t="s">
        <v>231</v>
      </c>
      <c r="K245" s="343" t="s">
        <v>1400</v>
      </c>
      <c r="L245" s="343" t="s">
        <v>1072</v>
      </c>
      <c r="M245" s="343" t="s">
        <v>1072</v>
      </c>
      <c r="N245" s="343" t="s">
        <v>2247</v>
      </c>
      <c r="O245" s="343"/>
      <c r="P245" s="343"/>
      <c r="Q245" s="343"/>
      <c r="R245" s="343"/>
      <c r="S245" s="343" t="s">
        <v>1866</v>
      </c>
      <c r="T245" s="343" t="s">
        <v>789</v>
      </c>
      <c r="U245" s="343"/>
      <c r="V245" s="343"/>
      <c r="W245" s="343" t="s">
        <v>1867</v>
      </c>
      <c r="X245" s="343" t="s">
        <v>789</v>
      </c>
      <c r="Y245" s="343"/>
      <c r="Z245" s="343"/>
    </row>
    <row r="246" spans="1:26" ht="20.100000000000001" customHeight="1" x14ac:dyDescent="0.2">
      <c r="A246" s="343">
        <v>245</v>
      </c>
      <c r="B246" s="343" t="s">
        <v>215</v>
      </c>
      <c r="C246" s="343" t="s">
        <v>1676</v>
      </c>
      <c r="D246" s="343" t="s">
        <v>1677</v>
      </c>
      <c r="E246" s="343" t="s">
        <v>774</v>
      </c>
      <c r="F246" s="344" t="s">
        <v>229</v>
      </c>
      <c r="G246" s="343" t="s">
        <v>1782</v>
      </c>
      <c r="H246" s="343" t="s">
        <v>23</v>
      </c>
      <c r="I246" s="343" t="s">
        <v>765</v>
      </c>
      <c r="J246" s="343" t="s">
        <v>231</v>
      </c>
      <c r="K246" s="343" t="s">
        <v>1415</v>
      </c>
      <c r="L246" s="343" t="s">
        <v>1278</v>
      </c>
      <c r="M246" s="343" t="s">
        <v>1278</v>
      </c>
      <c r="N246" s="343" t="s">
        <v>2219</v>
      </c>
      <c r="O246" s="343"/>
      <c r="P246" s="343"/>
      <c r="Q246" s="343"/>
      <c r="R246" s="343"/>
      <c r="S246" s="343" t="s">
        <v>1868</v>
      </c>
      <c r="T246" s="343" t="s">
        <v>789</v>
      </c>
      <c r="U246" s="343"/>
      <c r="V246" s="343"/>
      <c r="W246" s="343" t="s">
        <v>371</v>
      </c>
      <c r="X246" s="343" t="s">
        <v>789</v>
      </c>
      <c r="Y246" s="343"/>
      <c r="Z246" s="343"/>
    </row>
    <row r="247" spans="1:26" ht="20.100000000000001" customHeight="1" x14ac:dyDescent="0.2">
      <c r="A247" s="343">
        <v>246</v>
      </c>
      <c r="B247" s="343" t="s">
        <v>215</v>
      </c>
      <c r="C247" s="343" t="s">
        <v>1678</v>
      </c>
      <c r="D247" s="343" t="s">
        <v>1679</v>
      </c>
      <c r="E247" s="343"/>
      <c r="F247" s="344" t="s">
        <v>229</v>
      </c>
      <c r="G247" s="343" t="s">
        <v>1782</v>
      </c>
      <c r="H247" s="343" t="s">
        <v>23</v>
      </c>
      <c r="I247" s="343" t="s">
        <v>765</v>
      </c>
      <c r="J247" s="343" t="s">
        <v>231</v>
      </c>
      <c r="K247" s="343" t="s">
        <v>1385</v>
      </c>
      <c r="L247" s="343" t="s">
        <v>1086</v>
      </c>
      <c r="M247" s="343" t="s">
        <v>1086</v>
      </c>
      <c r="N247" s="343" t="s">
        <v>2221</v>
      </c>
      <c r="O247" s="343"/>
      <c r="P247" s="343"/>
      <c r="Q247" s="343"/>
      <c r="R247" s="343"/>
      <c r="S247" s="343" t="s">
        <v>1678</v>
      </c>
      <c r="T247" s="343" t="s">
        <v>789</v>
      </c>
      <c r="U247" s="343"/>
      <c r="V247" s="343"/>
      <c r="W247" s="343" t="s">
        <v>1361</v>
      </c>
      <c r="X247" s="343" t="s">
        <v>789</v>
      </c>
      <c r="Y247" s="343"/>
      <c r="Z247" s="343"/>
    </row>
    <row r="248" spans="1:26" ht="20.100000000000001" customHeight="1" x14ac:dyDescent="0.2">
      <c r="A248" s="343">
        <v>247</v>
      </c>
      <c r="B248" s="343" t="s">
        <v>215</v>
      </c>
      <c r="C248" s="343" t="s">
        <v>1680</v>
      </c>
      <c r="D248" s="343" t="s">
        <v>1681</v>
      </c>
      <c r="E248" s="343" t="s">
        <v>774</v>
      </c>
      <c r="F248" s="344" t="s">
        <v>229</v>
      </c>
      <c r="G248" s="343" t="s">
        <v>1782</v>
      </c>
      <c r="H248" s="343" t="s">
        <v>23</v>
      </c>
      <c r="I248" s="343" t="s">
        <v>765</v>
      </c>
      <c r="J248" s="343" t="s">
        <v>231</v>
      </c>
      <c r="K248" s="343" t="s">
        <v>1407</v>
      </c>
      <c r="L248" s="343" t="s">
        <v>1264</v>
      </c>
      <c r="M248" s="343" t="s">
        <v>1264</v>
      </c>
      <c r="N248" s="343" t="s">
        <v>2217</v>
      </c>
      <c r="O248" s="343" t="s">
        <v>684</v>
      </c>
      <c r="P248" s="343"/>
      <c r="Q248" s="343" t="s">
        <v>2437</v>
      </c>
      <c r="R248" s="343"/>
      <c r="S248" s="343" t="s">
        <v>482</v>
      </c>
      <c r="T248" s="343" t="s">
        <v>789</v>
      </c>
      <c r="U248" s="343"/>
      <c r="V248" s="343"/>
      <c r="W248" s="343" t="s">
        <v>483</v>
      </c>
      <c r="X248" s="343" t="s">
        <v>789</v>
      </c>
      <c r="Y248" s="343"/>
      <c r="Z248" s="343"/>
    </row>
    <row r="249" spans="1:26" ht="20.100000000000001" customHeight="1" x14ac:dyDescent="0.2">
      <c r="A249" s="343">
        <v>248</v>
      </c>
      <c r="B249" s="343" t="s">
        <v>215</v>
      </c>
      <c r="C249" s="343" t="s">
        <v>1682</v>
      </c>
      <c r="D249" s="343" t="s">
        <v>1658</v>
      </c>
      <c r="E249" s="343" t="s">
        <v>774</v>
      </c>
      <c r="F249" s="344" t="s">
        <v>229</v>
      </c>
      <c r="G249" s="343" t="s">
        <v>1782</v>
      </c>
      <c r="H249" s="343" t="s">
        <v>23</v>
      </c>
      <c r="I249" s="343" t="s">
        <v>765</v>
      </c>
      <c r="J249" s="343" t="s">
        <v>231</v>
      </c>
      <c r="K249" s="343" t="s">
        <v>1406</v>
      </c>
      <c r="L249" s="343" t="s">
        <v>1074</v>
      </c>
      <c r="M249" s="343" t="s">
        <v>1074</v>
      </c>
      <c r="N249" s="343" t="s">
        <v>2089</v>
      </c>
      <c r="O249" s="343" t="s">
        <v>647</v>
      </c>
      <c r="P249" s="343" t="s">
        <v>2437</v>
      </c>
      <c r="Q249" s="343"/>
      <c r="R249" s="343"/>
      <c r="S249" s="343" t="s">
        <v>1869</v>
      </c>
      <c r="T249" s="343" t="s">
        <v>789</v>
      </c>
      <c r="U249" s="343"/>
      <c r="V249" s="343"/>
      <c r="W249" s="343" t="s">
        <v>1870</v>
      </c>
      <c r="X249" s="343" t="s">
        <v>789</v>
      </c>
      <c r="Y249" s="343"/>
      <c r="Z249" s="343"/>
    </row>
    <row r="250" spans="1:26" ht="20.100000000000001" customHeight="1" x14ac:dyDescent="0.2">
      <c r="A250" s="343">
        <v>249</v>
      </c>
      <c r="B250" s="343" t="s">
        <v>215</v>
      </c>
      <c r="C250" s="343" t="s">
        <v>1683</v>
      </c>
      <c r="D250" s="343" t="s">
        <v>1684</v>
      </c>
      <c r="E250" s="343" t="s">
        <v>774</v>
      </c>
      <c r="F250" s="344" t="s">
        <v>229</v>
      </c>
      <c r="G250" s="343" t="s">
        <v>1782</v>
      </c>
      <c r="H250" s="343" t="s">
        <v>23</v>
      </c>
      <c r="I250" s="343" t="s">
        <v>765</v>
      </c>
      <c r="J250" s="343" t="s">
        <v>1685</v>
      </c>
      <c r="K250" s="343" t="s">
        <v>1409</v>
      </c>
      <c r="L250" s="343" t="s">
        <v>1278</v>
      </c>
      <c r="M250" s="343" t="s">
        <v>1278</v>
      </c>
      <c r="N250" s="343" t="s">
        <v>2245</v>
      </c>
      <c r="O250" s="343"/>
      <c r="P250" s="343"/>
      <c r="Q250" s="343"/>
      <c r="R250" s="343"/>
      <c r="S250" s="343" t="s">
        <v>1871</v>
      </c>
      <c r="T250" s="343" t="s">
        <v>789</v>
      </c>
      <c r="U250" s="343"/>
      <c r="V250" s="343"/>
      <c r="W250" s="343" t="s">
        <v>1872</v>
      </c>
      <c r="X250" s="343" t="s">
        <v>789</v>
      </c>
      <c r="Y250" s="343"/>
      <c r="Z250" s="343"/>
    </row>
    <row r="251" spans="1:26" ht="20.100000000000001" customHeight="1" x14ac:dyDescent="0.2">
      <c r="A251" s="343">
        <v>250</v>
      </c>
      <c r="B251" s="343" t="s">
        <v>215</v>
      </c>
      <c r="C251" s="343" t="s">
        <v>2044</v>
      </c>
      <c r="D251" s="343" t="s">
        <v>1687</v>
      </c>
      <c r="E251" s="343"/>
      <c r="F251" s="344" t="s">
        <v>229</v>
      </c>
      <c r="G251" s="343" t="s">
        <v>1782</v>
      </c>
      <c r="H251" s="343" t="s">
        <v>23</v>
      </c>
      <c r="I251" s="343" t="s">
        <v>765</v>
      </c>
      <c r="J251" s="343" t="s">
        <v>1688</v>
      </c>
      <c r="K251" s="343" t="s">
        <v>1999</v>
      </c>
      <c r="L251" s="343" t="s">
        <v>1072</v>
      </c>
      <c r="M251" s="343" t="s">
        <v>1072</v>
      </c>
      <c r="N251" s="343" t="s">
        <v>1976</v>
      </c>
      <c r="O251" s="343"/>
      <c r="P251" s="343"/>
      <c r="Q251" s="343"/>
      <c r="R251" s="343"/>
      <c r="S251" s="343" t="s">
        <v>1873</v>
      </c>
      <c r="T251" s="343" t="s">
        <v>789</v>
      </c>
      <c r="U251" s="343"/>
      <c r="V251" s="343"/>
      <c r="W251" s="343" t="s">
        <v>1874</v>
      </c>
      <c r="X251" s="343" t="s">
        <v>789</v>
      </c>
      <c r="Y251" s="343"/>
      <c r="Z251" s="343"/>
    </row>
    <row r="252" spans="1:26" ht="20.100000000000001" customHeight="1" x14ac:dyDescent="0.2">
      <c r="A252" s="343">
        <v>251</v>
      </c>
      <c r="B252" s="343" t="s">
        <v>215</v>
      </c>
      <c r="C252" s="343" t="s">
        <v>1689</v>
      </c>
      <c r="D252" s="343" t="s">
        <v>1690</v>
      </c>
      <c r="E252" s="343"/>
      <c r="F252" s="344" t="s">
        <v>229</v>
      </c>
      <c r="G252" s="343" t="s">
        <v>1782</v>
      </c>
      <c r="H252" s="343" t="s">
        <v>23</v>
      </c>
      <c r="I252" s="343" t="s">
        <v>765</v>
      </c>
      <c r="J252" s="343" t="s">
        <v>231</v>
      </c>
      <c r="K252" s="343" t="s">
        <v>1368</v>
      </c>
      <c r="L252" s="343" t="s">
        <v>1278</v>
      </c>
      <c r="M252" s="343" t="s">
        <v>1278</v>
      </c>
      <c r="N252" s="343" t="s">
        <v>2248</v>
      </c>
      <c r="O252" s="343"/>
      <c r="P252" s="343"/>
      <c r="Q252" s="343"/>
      <c r="R252" s="343"/>
      <c r="S252" s="343" t="s">
        <v>1875</v>
      </c>
      <c r="T252" s="343" t="s">
        <v>789</v>
      </c>
      <c r="U252" s="343"/>
      <c r="V252" s="343"/>
      <c r="W252" s="343" t="s">
        <v>1876</v>
      </c>
      <c r="X252" s="343" t="s">
        <v>789</v>
      </c>
      <c r="Y252" s="343"/>
      <c r="Z252" s="343"/>
    </row>
    <row r="253" spans="1:26" ht="20.100000000000001" customHeight="1" x14ac:dyDescent="0.2">
      <c r="A253" s="343">
        <v>252</v>
      </c>
      <c r="B253" s="343" t="s">
        <v>215</v>
      </c>
      <c r="C253" s="343" t="s">
        <v>2383</v>
      </c>
      <c r="D253" s="343" t="s">
        <v>1631</v>
      </c>
      <c r="E253" s="343" t="s">
        <v>774</v>
      </c>
      <c r="F253" s="344" t="s">
        <v>229</v>
      </c>
      <c r="G253" s="343" t="s">
        <v>1782</v>
      </c>
      <c r="H253" s="343" t="s">
        <v>23</v>
      </c>
      <c r="I253" s="343" t="s">
        <v>765</v>
      </c>
      <c r="J253" s="343" t="s">
        <v>231</v>
      </c>
      <c r="K253" s="343" t="s">
        <v>1420</v>
      </c>
      <c r="L253" s="343" t="s">
        <v>1086</v>
      </c>
      <c r="M253" s="343" t="s">
        <v>1086</v>
      </c>
      <c r="N253" s="343" t="s">
        <v>2235</v>
      </c>
      <c r="O253" s="343"/>
      <c r="P253" s="343"/>
      <c r="Q253" s="343"/>
      <c r="R253" s="343"/>
      <c r="S253" s="343" t="s">
        <v>644</v>
      </c>
      <c r="T253" s="343" t="s">
        <v>791</v>
      </c>
      <c r="U253" s="343"/>
      <c r="V253" s="343"/>
      <c r="W253" s="343" t="s">
        <v>1929</v>
      </c>
      <c r="X253" s="343" t="s">
        <v>791</v>
      </c>
      <c r="Y253" s="343"/>
      <c r="Z253" s="343"/>
    </row>
    <row r="254" spans="1:26" ht="20.100000000000001" customHeight="1" x14ac:dyDescent="0.2">
      <c r="A254" s="343">
        <v>253</v>
      </c>
      <c r="B254" s="343" t="s">
        <v>215</v>
      </c>
      <c r="C254" s="343" t="s">
        <v>1691</v>
      </c>
      <c r="D254" s="343" t="s">
        <v>1692</v>
      </c>
      <c r="E254" s="343"/>
      <c r="F254" s="344" t="s">
        <v>229</v>
      </c>
      <c r="G254" s="343" t="s">
        <v>1782</v>
      </c>
      <c r="H254" s="343" t="s">
        <v>23</v>
      </c>
      <c r="I254" s="343" t="s">
        <v>765</v>
      </c>
      <c r="J254" s="343" t="s">
        <v>1693</v>
      </c>
      <c r="K254" s="343" t="s">
        <v>1368</v>
      </c>
      <c r="L254" s="343" t="s">
        <v>1278</v>
      </c>
      <c r="M254" s="343" t="s">
        <v>1278</v>
      </c>
      <c r="N254" s="343" t="s">
        <v>2248</v>
      </c>
      <c r="O254" s="343" t="s">
        <v>647</v>
      </c>
      <c r="P254" s="343" t="s">
        <v>2437</v>
      </c>
      <c r="Q254" s="343"/>
      <c r="R254" s="343"/>
      <c r="S254" s="343" t="s">
        <v>1877</v>
      </c>
      <c r="T254" s="343" t="s">
        <v>789</v>
      </c>
      <c r="U254" s="343"/>
      <c r="V254" s="343"/>
      <c r="W254" s="343" t="s">
        <v>1878</v>
      </c>
      <c r="X254" s="343" t="s">
        <v>789</v>
      </c>
      <c r="Y254" s="343"/>
      <c r="Z254" s="343"/>
    </row>
    <row r="255" spans="1:26" ht="20.100000000000001" customHeight="1" x14ac:dyDescent="0.2">
      <c r="A255" s="343">
        <v>254</v>
      </c>
      <c r="B255" s="343" t="s">
        <v>215</v>
      </c>
      <c r="C255" s="343" t="s">
        <v>381</v>
      </c>
      <c r="D255" s="343" t="s">
        <v>1092</v>
      </c>
      <c r="E255" s="343"/>
      <c r="F255" s="344" t="s">
        <v>229</v>
      </c>
      <c r="G255" s="343" t="s">
        <v>1782</v>
      </c>
      <c r="H255" s="343" t="s">
        <v>23</v>
      </c>
      <c r="I255" s="343" t="s">
        <v>765</v>
      </c>
      <c r="J255" s="343" t="s">
        <v>232</v>
      </c>
      <c r="K255" s="343" t="s">
        <v>1368</v>
      </c>
      <c r="L255" s="343" t="s">
        <v>1278</v>
      </c>
      <c r="M255" s="343" t="s">
        <v>1278</v>
      </c>
      <c r="N255" s="343" t="s">
        <v>1278</v>
      </c>
      <c r="O255" s="343"/>
      <c r="P255" s="343"/>
      <c r="Q255" s="343"/>
      <c r="R255" s="343"/>
      <c r="S255" s="343" t="s">
        <v>1285</v>
      </c>
      <c r="T255" s="343"/>
      <c r="U255" s="343"/>
      <c r="V255" s="343"/>
      <c r="W255" s="343" t="s">
        <v>1286</v>
      </c>
      <c r="X255" s="343"/>
      <c r="Y255" s="343"/>
      <c r="Z255" s="343"/>
    </row>
    <row r="256" spans="1:26" ht="20.100000000000001" customHeight="1" x14ac:dyDescent="0.2">
      <c r="A256" s="343">
        <v>255</v>
      </c>
      <c r="B256" s="343" t="s">
        <v>215</v>
      </c>
      <c r="C256" s="343" t="s">
        <v>1695</v>
      </c>
      <c r="D256" s="343" t="s">
        <v>1696</v>
      </c>
      <c r="E256" s="343"/>
      <c r="F256" s="344" t="s">
        <v>229</v>
      </c>
      <c r="G256" s="343" t="s">
        <v>1782</v>
      </c>
      <c r="H256" s="343" t="s">
        <v>23</v>
      </c>
      <c r="I256" s="343" t="s">
        <v>765</v>
      </c>
      <c r="J256" s="343" t="s">
        <v>231</v>
      </c>
      <c r="K256" s="343" t="s">
        <v>1384</v>
      </c>
      <c r="L256" s="343" t="s">
        <v>1086</v>
      </c>
      <c r="M256" s="343" t="s">
        <v>1086</v>
      </c>
      <c r="N256" s="343" t="s">
        <v>2238</v>
      </c>
      <c r="O256" s="343"/>
      <c r="P256" s="343"/>
      <c r="Q256" s="343"/>
      <c r="R256" s="343"/>
      <c r="S256" s="343" t="s">
        <v>1879</v>
      </c>
      <c r="T256" s="343" t="s">
        <v>789</v>
      </c>
      <c r="U256" s="343"/>
      <c r="V256" s="343"/>
      <c r="W256" s="343" t="s">
        <v>1880</v>
      </c>
      <c r="X256" s="343" t="s">
        <v>789</v>
      </c>
      <c r="Y256" s="343"/>
      <c r="Z256" s="343"/>
    </row>
    <row r="257" spans="1:26" ht="20.100000000000001" customHeight="1" x14ac:dyDescent="0.2">
      <c r="A257" s="343">
        <v>256</v>
      </c>
      <c r="B257" s="343" t="s">
        <v>215</v>
      </c>
      <c r="C257" s="343" t="s">
        <v>1698</v>
      </c>
      <c r="D257" s="343" t="s">
        <v>1699</v>
      </c>
      <c r="E257" s="343"/>
      <c r="F257" s="344" t="s">
        <v>229</v>
      </c>
      <c r="G257" s="343" t="s">
        <v>1782</v>
      </c>
      <c r="H257" s="343" t="s">
        <v>23</v>
      </c>
      <c r="I257" s="343" t="s">
        <v>765</v>
      </c>
      <c r="J257" s="343" t="s">
        <v>231</v>
      </c>
      <c r="K257" s="343" t="s">
        <v>1383</v>
      </c>
      <c r="L257" s="343" t="s">
        <v>1086</v>
      </c>
      <c r="M257" s="343" t="s">
        <v>1086</v>
      </c>
      <c r="N257" s="343" t="s">
        <v>2220</v>
      </c>
      <c r="O257" s="343"/>
      <c r="P257" s="343"/>
      <c r="Q257" s="343"/>
      <c r="R257" s="343"/>
      <c r="S257" s="343" t="s">
        <v>1881</v>
      </c>
      <c r="T257" s="343" t="s">
        <v>1882</v>
      </c>
      <c r="U257" s="343"/>
      <c r="V257" s="343"/>
      <c r="W257" s="343" t="s">
        <v>237</v>
      </c>
      <c r="X257" s="343" t="s">
        <v>1882</v>
      </c>
      <c r="Y257" s="343"/>
      <c r="Z257" s="343"/>
    </row>
    <row r="258" spans="1:26" ht="20.100000000000001" customHeight="1" x14ac:dyDescent="0.2">
      <c r="A258" s="343">
        <v>257</v>
      </c>
      <c r="B258" s="343" t="s">
        <v>215</v>
      </c>
      <c r="C258" s="343" t="s">
        <v>1700</v>
      </c>
      <c r="D258" s="343" t="s">
        <v>1701</v>
      </c>
      <c r="E258" s="343"/>
      <c r="F258" s="344" t="s">
        <v>229</v>
      </c>
      <c r="G258" s="343" t="s">
        <v>1782</v>
      </c>
      <c r="H258" s="343" t="s">
        <v>23</v>
      </c>
      <c r="I258" s="343" t="s">
        <v>765</v>
      </c>
      <c r="J258" s="343" t="s">
        <v>231</v>
      </c>
      <c r="K258" s="343" t="s">
        <v>1410</v>
      </c>
      <c r="L258" s="343" t="s">
        <v>1086</v>
      </c>
      <c r="M258" s="343" t="s">
        <v>1086</v>
      </c>
      <c r="N258" s="343" t="s">
        <v>2216</v>
      </c>
      <c r="O258" s="343"/>
      <c r="P258" s="343"/>
      <c r="Q258" s="343"/>
      <c r="R258" s="343"/>
      <c r="S258" s="343" t="s">
        <v>45</v>
      </c>
      <c r="T258" s="343" t="s">
        <v>789</v>
      </c>
      <c r="U258" s="343"/>
      <c r="V258" s="343"/>
      <c r="W258" s="343" t="s">
        <v>1883</v>
      </c>
      <c r="X258" s="343" t="s">
        <v>789</v>
      </c>
      <c r="Y258" s="343"/>
      <c r="Z258" s="343"/>
    </row>
    <row r="259" spans="1:26" ht="20.100000000000001" customHeight="1" x14ac:dyDescent="0.2">
      <c r="A259" s="343">
        <v>258</v>
      </c>
      <c r="B259" s="343" t="s">
        <v>215</v>
      </c>
      <c r="C259" s="343" t="s">
        <v>1702</v>
      </c>
      <c r="D259" s="343" t="s">
        <v>1631</v>
      </c>
      <c r="E259" s="343"/>
      <c r="F259" s="344" t="s">
        <v>229</v>
      </c>
      <c r="G259" s="343" t="s">
        <v>1782</v>
      </c>
      <c r="H259" s="343" t="s">
        <v>23</v>
      </c>
      <c r="I259" s="343" t="s">
        <v>765</v>
      </c>
      <c r="J259" s="343" t="s">
        <v>1693</v>
      </c>
      <c r="K259" s="343" t="s">
        <v>1412</v>
      </c>
      <c r="L259" s="343" t="s">
        <v>1264</v>
      </c>
      <c r="M259" s="343" t="s">
        <v>1264</v>
      </c>
      <c r="N259" s="343" t="s">
        <v>2244</v>
      </c>
      <c r="O259" s="343"/>
      <c r="P259" s="343"/>
      <c r="Q259" s="343"/>
      <c r="R259" s="343"/>
      <c r="S259" s="343" t="s">
        <v>341</v>
      </c>
      <c r="T259" s="343" t="s">
        <v>789</v>
      </c>
      <c r="U259" s="343"/>
      <c r="V259" s="343" t="s">
        <v>2045</v>
      </c>
      <c r="W259" s="343" t="s">
        <v>1884</v>
      </c>
      <c r="X259" s="343" t="s">
        <v>789</v>
      </c>
      <c r="Y259" s="343"/>
      <c r="Z259" s="343"/>
    </row>
    <row r="260" spans="1:26" ht="20.100000000000001" customHeight="1" x14ac:dyDescent="0.2">
      <c r="A260" s="343">
        <v>259</v>
      </c>
      <c r="B260" s="343" t="s">
        <v>215</v>
      </c>
      <c r="C260" s="343" t="s">
        <v>2046</v>
      </c>
      <c r="D260" s="343" t="s">
        <v>521</v>
      </c>
      <c r="E260" s="343"/>
      <c r="F260" s="344" t="s">
        <v>229</v>
      </c>
      <c r="G260" s="343" t="s">
        <v>1782</v>
      </c>
      <c r="H260" s="343" t="s">
        <v>23</v>
      </c>
      <c r="I260" s="343" t="s">
        <v>765</v>
      </c>
      <c r="J260" s="343" t="s">
        <v>231</v>
      </c>
      <c r="K260" s="343" t="s">
        <v>1407</v>
      </c>
      <c r="L260" s="343" t="s">
        <v>1264</v>
      </c>
      <c r="M260" s="343" t="s">
        <v>1264</v>
      </c>
      <c r="N260" s="343" t="s">
        <v>2217</v>
      </c>
      <c r="O260" s="343"/>
      <c r="P260" s="343"/>
      <c r="Q260" s="343"/>
      <c r="R260" s="343"/>
      <c r="S260" s="343" t="s">
        <v>1885</v>
      </c>
      <c r="T260" s="343" t="s">
        <v>789</v>
      </c>
      <c r="U260" s="343"/>
      <c r="V260" s="343"/>
      <c r="W260" s="343" t="s">
        <v>1886</v>
      </c>
      <c r="X260" s="343" t="s">
        <v>789</v>
      </c>
      <c r="Y260" s="343"/>
      <c r="Z260" s="343"/>
    </row>
    <row r="261" spans="1:26" ht="20.100000000000001" customHeight="1" x14ac:dyDescent="0.2">
      <c r="A261" s="343">
        <v>260</v>
      </c>
      <c r="B261" s="343" t="s">
        <v>215</v>
      </c>
      <c r="C261" s="343" t="s">
        <v>1704</v>
      </c>
      <c r="D261" s="343" t="s">
        <v>1705</v>
      </c>
      <c r="E261" s="343" t="s">
        <v>774</v>
      </c>
      <c r="F261" s="344" t="s">
        <v>229</v>
      </c>
      <c r="G261" s="343" t="s">
        <v>1782</v>
      </c>
      <c r="H261" s="343" t="s">
        <v>23</v>
      </c>
      <c r="I261" s="343" t="s">
        <v>765</v>
      </c>
      <c r="J261" s="343" t="s">
        <v>231</v>
      </c>
      <c r="K261" s="343" t="s">
        <v>1382</v>
      </c>
      <c r="L261" s="343" t="s">
        <v>1074</v>
      </c>
      <c r="M261" s="343" t="s">
        <v>1074</v>
      </c>
      <c r="N261" s="343" t="s">
        <v>2242</v>
      </c>
      <c r="O261" s="343"/>
      <c r="P261" s="343"/>
      <c r="Q261" s="343"/>
      <c r="R261" s="343"/>
      <c r="S261" s="343" t="s">
        <v>201</v>
      </c>
      <c r="T261" s="343" t="s">
        <v>789</v>
      </c>
      <c r="U261" s="343"/>
      <c r="V261" s="343"/>
      <c r="W261" s="343" t="s">
        <v>202</v>
      </c>
      <c r="X261" s="343" t="s">
        <v>789</v>
      </c>
      <c r="Y261" s="343"/>
      <c r="Z261" s="343"/>
    </row>
    <row r="262" spans="1:26" ht="20.100000000000001" customHeight="1" x14ac:dyDescent="0.2">
      <c r="A262" s="343">
        <v>261</v>
      </c>
      <c r="B262" s="343" t="s">
        <v>215</v>
      </c>
      <c r="C262" s="343" t="s">
        <v>1706</v>
      </c>
      <c r="D262" s="343" t="s">
        <v>3159</v>
      </c>
      <c r="E262" s="343" t="s">
        <v>774</v>
      </c>
      <c r="F262" s="344" t="s">
        <v>229</v>
      </c>
      <c r="G262" s="343" t="s">
        <v>1782</v>
      </c>
      <c r="H262" s="343" t="s">
        <v>23</v>
      </c>
      <c r="I262" s="343" t="s">
        <v>765</v>
      </c>
      <c r="J262" s="343" t="s">
        <v>1688</v>
      </c>
      <c r="K262" s="343" t="s">
        <v>1396</v>
      </c>
      <c r="L262" s="343" t="s">
        <v>1072</v>
      </c>
      <c r="M262" s="343" t="s">
        <v>1072</v>
      </c>
      <c r="N262" s="343" t="s">
        <v>1986</v>
      </c>
      <c r="O262" s="343" t="s">
        <v>647</v>
      </c>
      <c r="P262" s="343" t="s">
        <v>2437</v>
      </c>
      <c r="Q262" s="343"/>
      <c r="R262" s="343"/>
      <c r="S262" s="343" t="s">
        <v>1887</v>
      </c>
      <c r="T262" s="343" t="s">
        <v>789</v>
      </c>
      <c r="U262" s="343"/>
      <c r="V262" s="343"/>
      <c r="W262" s="343" t="s">
        <v>871</v>
      </c>
      <c r="X262" s="343" t="s">
        <v>789</v>
      </c>
      <c r="Y262" s="343"/>
      <c r="Z262" s="343"/>
    </row>
    <row r="263" spans="1:26" ht="20.100000000000001" customHeight="1" x14ac:dyDescent="0.2">
      <c r="A263" s="343">
        <v>262</v>
      </c>
      <c r="B263" s="343" t="s">
        <v>215</v>
      </c>
      <c r="C263" s="343" t="s">
        <v>1707</v>
      </c>
      <c r="D263" s="343" t="s">
        <v>1708</v>
      </c>
      <c r="E263" s="343"/>
      <c r="F263" s="344" t="s">
        <v>229</v>
      </c>
      <c r="G263" s="343" t="s">
        <v>1782</v>
      </c>
      <c r="H263" s="343" t="s">
        <v>23</v>
      </c>
      <c r="I263" s="343" t="s">
        <v>765</v>
      </c>
      <c r="J263" s="343" t="s">
        <v>1693</v>
      </c>
      <c r="K263" s="343" t="s">
        <v>1418</v>
      </c>
      <c r="L263" s="343" t="s">
        <v>1086</v>
      </c>
      <c r="M263" s="343" t="s">
        <v>1086</v>
      </c>
      <c r="N263" s="343" t="s">
        <v>2207</v>
      </c>
      <c r="O263" s="343"/>
      <c r="P263" s="343"/>
      <c r="Q263" s="343"/>
      <c r="R263" s="343"/>
      <c r="S263" s="343" t="s">
        <v>1888</v>
      </c>
      <c r="T263" s="343" t="s">
        <v>789</v>
      </c>
      <c r="U263" s="343"/>
      <c r="V263" s="343"/>
      <c r="W263" s="343" t="s">
        <v>1889</v>
      </c>
      <c r="X263" s="343" t="s">
        <v>789</v>
      </c>
      <c r="Y263" s="343"/>
      <c r="Z263" s="343"/>
    </row>
    <row r="264" spans="1:26" ht="20.100000000000001" customHeight="1" x14ac:dyDescent="0.2">
      <c r="A264" s="343">
        <v>263</v>
      </c>
      <c r="B264" s="343" t="s">
        <v>215</v>
      </c>
      <c r="C264" s="343" t="s">
        <v>1746</v>
      </c>
      <c r="D264" s="343" t="s">
        <v>1747</v>
      </c>
      <c r="E264" s="343" t="s">
        <v>774</v>
      </c>
      <c r="F264" s="344" t="s">
        <v>229</v>
      </c>
      <c r="G264" s="343" t="s">
        <v>1782</v>
      </c>
      <c r="H264" s="343" t="s">
        <v>23</v>
      </c>
      <c r="I264" s="343" t="s">
        <v>765</v>
      </c>
      <c r="J264" s="343" t="s">
        <v>231</v>
      </c>
      <c r="K264" s="343" t="s">
        <v>1383</v>
      </c>
      <c r="L264" s="343" t="s">
        <v>1086</v>
      </c>
      <c r="M264" s="343" t="s">
        <v>1086</v>
      </c>
      <c r="N264" s="343" t="s">
        <v>2220</v>
      </c>
      <c r="O264" s="343" t="s">
        <v>684</v>
      </c>
      <c r="P264" s="343"/>
      <c r="Q264" s="343" t="s">
        <v>2437</v>
      </c>
      <c r="R264" s="343"/>
      <c r="S264" s="343" t="s">
        <v>1938</v>
      </c>
      <c r="T264" s="343" t="s">
        <v>791</v>
      </c>
      <c r="U264" s="343"/>
      <c r="V264" s="343"/>
      <c r="W264" s="343" t="s">
        <v>1939</v>
      </c>
      <c r="X264" s="343" t="s">
        <v>791</v>
      </c>
      <c r="Y264" s="343"/>
      <c r="Z264" s="343"/>
    </row>
    <row r="265" spans="1:26" ht="20.100000000000001" customHeight="1" x14ac:dyDescent="0.2">
      <c r="A265" s="343">
        <v>264</v>
      </c>
      <c r="B265" s="343" t="s">
        <v>215</v>
      </c>
      <c r="C265" s="343" t="s">
        <v>1101</v>
      </c>
      <c r="D265" s="343" t="s">
        <v>1709</v>
      </c>
      <c r="E265" s="343" t="s">
        <v>774</v>
      </c>
      <c r="F265" s="344" t="s">
        <v>229</v>
      </c>
      <c r="G265" s="343" t="s">
        <v>1782</v>
      </c>
      <c r="H265" s="343" t="s">
        <v>23</v>
      </c>
      <c r="I265" s="343" t="s">
        <v>765</v>
      </c>
      <c r="J265" s="343" t="s">
        <v>231</v>
      </c>
      <c r="K265" s="343" t="s">
        <v>1380</v>
      </c>
      <c r="L265" s="343" t="s">
        <v>1308</v>
      </c>
      <c r="M265" s="343" t="s">
        <v>1308</v>
      </c>
      <c r="N265" s="343" t="s">
        <v>2249</v>
      </c>
      <c r="O265" s="343"/>
      <c r="P265" s="343"/>
      <c r="Q265" s="343"/>
      <c r="R265" s="343"/>
      <c r="S265" s="343" t="s">
        <v>1890</v>
      </c>
      <c r="T265" s="343" t="s">
        <v>789</v>
      </c>
      <c r="U265" s="343"/>
      <c r="V265" s="343"/>
      <c r="W265" s="343" t="s">
        <v>1891</v>
      </c>
      <c r="X265" s="343" t="s">
        <v>789</v>
      </c>
      <c r="Y265" s="343"/>
      <c r="Z265" s="343"/>
    </row>
    <row r="266" spans="1:26" ht="20.100000000000001" customHeight="1" x14ac:dyDescent="0.2">
      <c r="A266" s="343">
        <v>265</v>
      </c>
      <c r="B266" s="343" t="s">
        <v>215</v>
      </c>
      <c r="C266" s="343" t="s">
        <v>1710</v>
      </c>
      <c r="D266" s="343" t="s">
        <v>1640</v>
      </c>
      <c r="E266" s="343" t="s">
        <v>774</v>
      </c>
      <c r="F266" s="344" t="s">
        <v>229</v>
      </c>
      <c r="G266" s="343" t="s">
        <v>1782</v>
      </c>
      <c r="H266" s="343" t="s">
        <v>23</v>
      </c>
      <c r="I266" s="343" t="s">
        <v>765</v>
      </c>
      <c r="J266" s="343" t="s">
        <v>231</v>
      </c>
      <c r="K266" s="343" t="s">
        <v>1383</v>
      </c>
      <c r="L266" s="343" t="s">
        <v>1086</v>
      </c>
      <c r="M266" s="343" t="s">
        <v>1086</v>
      </c>
      <c r="N266" s="343" t="s">
        <v>2220</v>
      </c>
      <c r="O266" s="343" t="s">
        <v>684</v>
      </c>
      <c r="P266" s="343"/>
      <c r="Q266" s="343" t="s">
        <v>2437</v>
      </c>
      <c r="R266" s="343"/>
      <c r="S266" s="343" t="s">
        <v>1892</v>
      </c>
      <c r="T266" s="343" t="s">
        <v>789</v>
      </c>
      <c r="U266" s="343"/>
      <c r="V266" s="343"/>
      <c r="W266" s="343" t="s">
        <v>1893</v>
      </c>
      <c r="X266" s="343" t="s">
        <v>789</v>
      </c>
      <c r="Y266" s="343"/>
      <c r="Z266" s="343"/>
    </row>
    <row r="267" spans="1:26" ht="20.100000000000001" customHeight="1" x14ac:dyDescent="0.2">
      <c r="A267" s="343">
        <v>266</v>
      </c>
      <c r="B267" s="343" t="s">
        <v>215</v>
      </c>
      <c r="C267" s="343" t="s">
        <v>1711</v>
      </c>
      <c r="D267" s="343" t="s">
        <v>1712</v>
      </c>
      <c r="E267" s="343" t="s">
        <v>774</v>
      </c>
      <c r="F267" s="344" t="s">
        <v>229</v>
      </c>
      <c r="G267" s="343" t="s">
        <v>1782</v>
      </c>
      <c r="H267" s="343" t="s">
        <v>23</v>
      </c>
      <c r="I267" s="343" t="s">
        <v>765</v>
      </c>
      <c r="J267" s="343" t="s">
        <v>231</v>
      </c>
      <c r="K267" s="343" t="s">
        <v>2047</v>
      </c>
      <c r="L267" s="343" t="s">
        <v>1086</v>
      </c>
      <c r="M267" s="343" t="s">
        <v>1086</v>
      </c>
      <c r="N267" s="343" t="s">
        <v>2250</v>
      </c>
      <c r="O267" s="343" t="s">
        <v>684</v>
      </c>
      <c r="P267" s="343"/>
      <c r="Q267" s="343" t="s">
        <v>2437</v>
      </c>
      <c r="R267" s="343"/>
      <c r="S267" s="343" t="s">
        <v>1894</v>
      </c>
      <c r="T267" s="343" t="s">
        <v>789</v>
      </c>
      <c r="U267" s="343"/>
      <c r="V267" s="343"/>
      <c r="W267" s="343" t="s">
        <v>1895</v>
      </c>
      <c r="X267" s="343" t="s">
        <v>789</v>
      </c>
      <c r="Y267" s="343"/>
      <c r="Z267" s="343"/>
    </row>
    <row r="268" spans="1:26" ht="20.100000000000001" customHeight="1" x14ac:dyDescent="0.2">
      <c r="A268" s="343">
        <v>267</v>
      </c>
      <c r="B268" s="343" t="s">
        <v>215</v>
      </c>
      <c r="C268" s="343" t="s">
        <v>1713</v>
      </c>
      <c r="D268" s="343" t="s">
        <v>1714</v>
      </c>
      <c r="E268" s="343" t="s">
        <v>774</v>
      </c>
      <c r="F268" s="344" t="s">
        <v>229</v>
      </c>
      <c r="G268" s="343" t="s">
        <v>1782</v>
      </c>
      <c r="H268" s="343" t="s">
        <v>23</v>
      </c>
      <c r="I268" s="343" t="s">
        <v>765</v>
      </c>
      <c r="J268" s="343" t="s">
        <v>231</v>
      </c>
      <c r="K268" s="343" t="s">
        <v>1379</v>
      </c>
      <c r="L268" s="343" t="s">
        <v>1086</v>
      </c>
      <c r="M268" s="343" t="s">
        <v>1086</v>
      </c>
      <c r="N268" s="343" t="s">
        <v>2225</v>
      </c>
      <c r="O268" s="343" t="s">
        <v>684</v>
      </c>
      <c r="P268" s="343"/>
      <c r="Q268" s="343" t="s">
        <v>2437</v>
      </c>
      <c r="R268" s="343"/>
      <c r="S268" s="343" t="s">
        <v>1896</v>
      </c>
      <c r="T268" s="343" t="s">
        <v>789</v>
      </c>
      <c r="U268" s="343"/>
      <c r="V268" s="343"/>
      <c r="W268" s="343" t="s">
        <v>1897</v>
      </c>
      <c r="X268" s="343" t="s">
        <v>789</v>
      </c>
      <c r="Y268" s="343"/>
      <c r="Z268" s="343"/>
    </row>
    <row r="269" spans="1:26" ht="20.100000000000001" customHeight="1" x14ac:dyDescent="0.2">
      <c r="A269" s="343">
        <v>268</v>
      </c>
      <c r="B269" s="343" t="s">
        <v>215</v>
      </c>
      <c r="C269" s="343" t="s">
        <v>2388</v>
      </c>
      <c r="D269" s="343" t="s">
        <v>1733</v>
      </c>
      <c r="E269" s="343" t="s">
        <v>774</v>
      </c>
      <c r="F269" s="344" t="s">
        <v>229</v>
      </c>
      <c r="G269" s="343" t="s">
        <v>1782</v>
      </c>
      <c r="H269" s="343" t="s">
        <v>23</v>
      </c>
      <c r="I269" s="343" t="s">
        <v>765</v>
      </c>
      <c r="J269" s="343" t="s">
        <v>231</v>
      </c>
      <c r="K269" s="343" t="s">
        <v>1420</v>
      </c>
      <c r="L269" s="343" t="s">
        <v>1086</v>
      </c>
      <c r="M269" s="343" t="s">
        <v>1086</v>
      </c>
      <c r="N269" s="343" t="s">
        <v>2235</v>
      </c>
      <c r="O269" s="343"/>
      <c r="P269" s="343"/>
      <c r="Q269" s="343"/>
      <c r="R269" s="343"/>
      <c r="S269" s="343" t="s">
        <v>1940</v>
      </c>
      <c r="T269" s="343" t="s">
        <v>791</v>
      </c>
      <c r="U269" s="343"/>
      <c r="V269" s="343"/>
      <c r="W269" s="343" t="s">
        <v>1941</v>
      </c>
      <c r="X269" s="343" t="s">
        <v>791</v>
      </c>
      <c r="Y269" s="343"/>
      <c r="Z269" s="343"/>
    </row>
    <row r="270" spans="1:26" ht="20.100000000000001" customHeight="1" x14ac:dyDescent="0.2">
      <c r="A270" s="343">
        <v>269</v>
      </c>
      <c r="B270" s="343" t="s">
        <v>215</v>
      </c>
      <c r="C270" s="343" t="s">
        <v>687</v>
      </c>
      <c r="D270" s="343" t="s">
        <v>1715</v>
      </c>
      <c r="E270" s="343"/>
      <c r="F270" s="344" t="s">
        <v>230</v>
      </c>
      <c r="G270" s="343" t="s">
        <v>1782</v>
      </c>
      <c r="H270" s="343" t="s">
        <v>23</v>
      </c>
      <c r="I270" s="343" t="s">
        <v>765</v>
      </c>
      <c r="J270" s="343" t="s">
        <v>231</v>
      </c>
      <c r="K270" s="343" t="s">
        <v>1404</v>
      </c>
      <c r="L270" s="343" t="s">
        <v>1072</v>
      </c>
      <c r="M270" s="343" t="s">
        <v>1072</v>
      </c>
      <c r="N270" s="343" t="s">
        <v>2224</v>
      </c>
      <c r="O270" s="343"/>
      <c r="P270" s="343"/>
      <c r="Q270" s="343"/>
      <c r="R270" s="343"/>
      <c r="S270" s="343" t="s">
        <v>1898</v>
      </c>
      <c r="T270" s="343" t="s">
        <v>789</v>
      </c>
      <c r="U270" s="343"/>
      <c r="V270" s="343"/>
      <c r="W270" s="343" t="s">
        <v>1899</v>
      </c>
      <c r="X270" s="343" t="s">
        <v>789</v>
      </c>
      <c r="Y270" s="343"/>
      <c r="Z270" s="343"/>
    </row>
    <row r="271" spans="1:26" ht="20.100000000000001" customHeight="1" x14ac:dyDescent="0.2">
      <c r="A271" s="343">
        <v>270</v>
      </c>
      <c r="B271" s="343" t="s">
        <v>215</v>
      </c>
      <c r="C271" s="343" t="s">
        <v>2390</v>
      </c>
      <c r="D271" s="343" t="s">
        <v>1756</v>
      </c>
      <c r="E271" s="343"/>
      <c r="F271" s="344" t="s">
        <v>229</v>
      </c>
      <c r="G271" s="343" t="s">
        <v>1782</v>
      </c>
      <c r="H271" s="343" t="s">
        <v>23</v>
      </c>
      <c r="I271" s="343" t="s">
        <v>765</v>
      </c>
      <c r="J271" s="343" t="s">
        <v>231</v>
      </c>
      <c r="K271" s="343" t="s">
        <v>2056</v>
      </c>
      <c r="L271" s="343" t="s">
        <v>2291</v>
      </c>
      <c r="M271" s="343" t="s">
        <v>2291</v>
      </c>
      <c r="N271" s="343" t="s">
        <v>2259</v>
      </c>
      <c r="O271" s="343" t="s">
        <v>684</v>
      </c>
      <c r="P271" s="343"/>
      <c r="Q271" s="343" t="s">
        <v>2437</v>
      </c>
      <c r="R271" s="343"/>
      <c r="S271" s="343" t="s">
        <v>1945</v>
      </c>
      <c r="T271" s="343" t="s">
        <v>791</v>
      </c>
      <c r="U271" s="343" t="s">
        <v>1351</v>
      </c>
      <c r="V271" s="343"/>
      <c r="W271" s="343" t="s">
        <v>1946</v>
      </c>
      <c r="X271" s="343" t="s">
        <v>791</v>
      </c>
      <c r="Y271" s="343" t="s">
        <v>1381</v>
      </c>
      <c r="Z271" s="343"/>
    </row>
    <row r="272" spans="1:26" ht="20.100000000000001" customHeight="1" x14ac:dyDescent="0.2">
      <c r="A272" s="343">
        <v>271</v>
      </c>
      <c r="B272" s="343" t="s">
        <v>215</v>
      </c>
      <c r="C272" s="343" t="s">
        <v>1716</v>
      </c>
      <c r="D272" s="343" t="s">
        <v>1717</v>
      </c>
      <c r="E272" s="343" t="s">
        <v>774</v>
      </c>
      <c r="F272" s="344" t="s">
        <v>229</v>
      </c>
      <c r="G272" s="343" t="s">
        <v>1782</v>
      </c>
      <c r="H272" s="343" t="s">
        <v>23</v>
      </c>
      <c r="I272" s="343" t="s">
        <v>765</v>
      </c>
      <c r="J272" s="343" t="s">
        <v>231</v>
      </c>
      <c r="K272" s="343" t="s">
        <v>1371</v>
      </c>
      <c r="L272" s="343" t="s">
        <v>1278</v>
      </c>
      <c r="M272" s="343" t="s">
        <v>1278</v>
      </c>
      <c r="N272" s="343" t="s">
        <v>2226</v>
      </c>
      <c r="O272" s="343"/>
      <c r="P272" s="343"/>
      <c r="Q272" s="343"/>
      <c r="R272" s="343"/>
      <c r="S272" s="343" t="s">
        <v>1900</v>
      </c>
      <c r="T272" s="343" t="s">
        <v>789</v>
      </c>
      <c r="U272" s="343"/>
      <c r="V272" s="343"/>
      <c r="W272" s="343" t="s">
        <v>1901</v>
      </c>
      <c r="X272" s="343" t="s">
        <v>789</v>
      </c>
      <c r="Y272" s="343"/>
      <c r="Z272" s="343"/>
    </row>
    <row r="273" spans="1:26" ht="20.100000000000001" customHeight="1" x14ac:dyDescent="0.2">
      <c r="A273" s="343">
        <v>272</v>
      </c>
      <c r="B273" s="343" t="s">
        <v>215</v>
      </c>
      <c r="C273" s="343" t="s">
        <v>1759</v>
      </c>
      <c r="D273" s="343" t="s">
        <v>1760</v>
      </c>
      <c r="E273" s="343" t="s">
        <v>774</v>
      </c>
      <c r="F273" s="344" t="s">
        <v>229</v>
      </c>
      <c r="G273" s="343" t="s">
        <v>1782</v>
      </c>
      <c r="H273" s="343" t="s">
        <v>23</v>
      </c>
      <c r="I273" s="343" t="s">
        <v>765</v>
      </c>
      <c r="J273" s="343" t="s">
        <v>231</v>
      </c>
      <c r="K273" s="343" t="s">
        <v>1420</v>
      </c>
      <c r="L273" s="343" t="s">
        <v>1086</v>
      </c>
      <c r="M273" s="343" t="s">
        <v>1086</v>
      </c>
      <c r="N273" s="343" t="s">
        <v>2235</v>
      </c>
      <c r="O273" s="343" t="s">
        <v>647</v>
      </c>
      <c r="P273" s="343" t="s">
        <v>2437</v>
      </c>
      <c r="Q273" s="343"/>
      <c r="R273" s="343"/>
      <c r="S273" s="343" t="s">
        <v>1950</v>
      </c>
      <c r="T273" s="343" t="s">
        <v>791</v>
      </c>
      <c r="U273" s="343" t="s">
        <v>1350</v>
      </c>
      <c r="V273" s="343"/>
      <c r="W273" s="343" t="s">
        <v>1951</v>
      </c>
      <c r="X273" s="343" t="s">
        <v>791</v>
      </c>
      <c r="Y273" s="343" t="s">
        <v>1952</v>
      </c>
      <c r="Z273" s="343"/>
    </row>
    <row r="274" spans="1:26" ht="20.100000000000001" customHeight="1" x14ac:dyDescent="0.2">
      <c r="A274" s="343">
        <v>273</v>
      </c>
      <c r="B274" s="343" t="s">
        <v>215</v>
      </c>
      <c r="C274" s="343" t="s">
        <v>1718</v>
      </c>
      <c r="D274" s="343" t="s">
        <v>1669</v>
      </c>
      <c r="E274" s="343"/>
      <c r="F274" s="344" t="s">
        <v>229</v>
      </c>
      <c r="G274" s="343" t="s">
        <v>1782</v>
      </c>
      <c r="H274" s="343" t="s">
        <v>23</v>
      </c>
      <c r="I274" s="343" t="s">
        <v>765</v>
      </c>
      <c r="J274" s="343" t="s">
        <v>231</v>
      </c>
      <c r="K274" s="343" t="s">
        <v>1371</v>
      </c>
      <c r="L274" s="343" t="s">
        <v>1278</v>
      </c>
      <c r="M274" s="343" t="s">
        <v>1278</v>
      </c>
      <c r="N274" s="343" t="s">
        <v>2226</v>
      </c>
      <c r="O274" s="343"/>
      <c r="P274" s="343"/>
      <c r="Q274" s="343"/>
      <c r="R274" s="343"/>
      <c r="S274" s="343" t="s">
        <v>1902</v>
      </c>
      <c r="T274" s="343" t="s">
        <v>789</v>
      </c>
      <c r="U274" s="343"/>
      <c r="V274" s="343"/>
      <c r="W274" s="343" t="s">
        <v>1903</v>
      </c>
      <c r="X274" s="343" t="s">
        <v>789</v>
      </c>
      <c r="Y274" s="343"/>
      <c r="Z274" s="343"/>
    </row>
    <row r="275" spans="1:26" ht="20.100000000000001" customHeight="1" x14ac:dyDescent="0.2">
      <c r="A275" s="343">
        <v>274</v>
      </c>
      <c r="B275" s="343" t="s">
        <v>215</v>
      </c>
      <c r="C275" s="343" t="s">
        <v>2048</v>
      </c>
      <c r="D275" s="343" t="s">
        <v>1720</v>
      </c>
      <c r="E275" s="343"/>
      <c r="F275" s="344" t="s">
        <v>229</v>
      </c>
      <c r="G275" s="343" t="s">
        <v>1782</v>
      </c>
      <c r="H275" s="343" t="s">
        <v>23</v>
      </c>
      <c r="I275" s="343" t="s">
        <v>765</v>
      </c>
      <c r="J275" s="343" t="s">
        <v>231</v>
      </c>
      <c r="K275" s="343" t="s">
        <v>1383</v>
      </c>
      <c r="L275" s="343" t="s">
        <v>1086</v>
      </c>
      <c r="M275" s="343" t="s">
        <v>1086</v>
      </c>
      <c r="N275" s="343" t="s">
        <v>2220</v>
      </c>
      <c r="O275" s="343"/>
      <c r="P275" s="343"/>
      <c r="Q275" s="343"/>
      <c r="R275" s="343"/>
      <c r="S275" s="343" t="s">
        <v>1904</v>
      </c>
      <c r="T275" s="343" t="s">
        <v>789</v>
      </c>
      <c r="U275" s="343"/>
      <c r="V275" s="343"/>
      <c r="W275" s="343" t="s">
        <v>1905</v>
      </c>
      <c r="X275" s="343" t="s">
        <v>789</v>
      </c>
      <c r="Y275" s="343"/>
      <c r="Z275" s="343"/>
    </row>
    <row r="276" spans="1:26" ht="20.100000000000001" customHeight="1" x14ac:dyDescent="0.2">
      <c r="A276" s="343">
        <v>275</v>
      </c>
      <c r="B276" s="343" t="s">
        <v>215</v>
      </c>
      <c r="C276" s="343" t="s">
        <v>1721</v>
      </c>
      <c r="D276" s="343" t="s">
        <v>1722</v>
      </c>
      <c r="E276" s="343" t="s">
        <v>774</v>
      </c>
      <c r="F276" s="344" t="s">
        <v>229</v>
      </c>
      <c r="G276" s="343" t="s">
        <v>1782</v>
      </c>
      <c r="H276" s="343" t="s">
        <v>23</v>
      </c>
      <c r="I276" s="343" t="s">
        <v>765</v>
      </c>
      <c r="J276" s="343" t="s">
        <v>231</v>
      </c>
      <c r="K276" s="343" t="s">
        <v>1994</v>
      </c>
      <c r="L276" s="343" t="s">
        <v>1074</v>
      </c>
      <c r="M276" s="343" t="s">
        <v>1074</v>
      </c>
      <c r="N276" s="343" t="s">
        <v>2223</v>
      </c>
      <c r="O276" s="343"/>
      <c r="P276" s="343"/>
      <c r="Q276" s="343"/>
      <c r="R276" s="343"/>
      <c r="S276" s="343" t="s">
        <v>1906</v>
      </c>
      <c r="T276" s="343" t="s">
        <v>789</v>
      </c>
      <c r="U276" s="343"/>
      <c r="V276" s="343"/>
      <c r="W276" s="343" t="s">
        <v>1907</v>
      </c>
      <c r="X276" s="343" t="s">
        <v>789</v>
      </c>
      <c r="Y276" s="343"/>
      <c r="Z276" s="343"/>
    </row>
    <row r="277" spans="1:26" ht="20.100000000000001" customHeight="1" x14ac:dyDescent="0.2">
      <c r="A277" s="343">
        <v>276</v>
      </c>
      <c r="B277" s="343" t="s">
        <v>215</v>
      </c>
      <c r="C277" s="343" t="s">
        <v>1723</v>
      </c>
      <c r="D277" s="343" t="s">
        <v>1724</v>
      </c>
      <c r="E277" s="343" t="s">
        <v>774</v>
      </c>
      <c r="F277" s="344" t="s">
        <v>229</v>
      </c>
      <c r="G277" s="343" t="s">
        <v>1782</v>
      </c>
      <c r="H277" s="343" t="s">
        <v>23</v>
      </c>
      <c r="I277" s="343" t="s">
        <v>765</v>
      </c>
      <c r="J277" s="343" t="s">
        <v>231</v>
      </c>
      <c r="K277" s="343" t="s">
        <v>1420</v>
      </c>
      <c r="L277" s="343" t="s">
        <v>1086</v>
      </c>
      <c r="M277" s="343" t="s">
        <v>1086</v>
      </c>
      <c r="N277" s="343" t="s">
        <v>2235</v>
      </c>
      <c r="O277" s="343"/>
      <c r="P277" s="343"/>
      <c r="Q277" s="343"/>
      <c r="R277" s="343"/>
      <c r="S277" s="343" t="s">
        <v>1908</v>
      </c>
      <c r="T277" s="343" t="s">
        <v>1909</v>
      </c>
      <c r="U277" s="343"/>
      <c r="V277" s="343"/>
      <c r="W277" s="343" t="s">
        <v>1910</v>
      </c>
      <c r="X277" s="343" t="s">
        <v>789</v>
      </c>
      <c r="Y277" s="343"/>
      <c r="Z277" s="343"/>
    </row>
    <row r="278" spans="1:26" ht="20.100000000000001" customHeight="1" x14ac:dyDescent="0.2">
      <c r="A278" s="343">
        <v>277</v>
      </c>
      <c r="B278" s="343" t="s">
        <v>215</v>
      </c>
      <c r="C278" s="343" t="s">
        <v>1725</v>
      </c>
      <c r="D278" s="343" t="s">
        <v>1726</v>
      </c>
      <c r="E278" s="343"/>
      <c r="F278" s="344" t="s">
        <v>229</v>
      </c>
      <c r="G278" s="343" t="s">
        <v>1782</v>
      </c>
      <c r="H278" s="343" t="s">
        <v>23</v>
      </c>
      <c r="I278" s="343" t="s">
        <v>765</v>
      </c>
      <c r="J278" s="343" t="s">
        <v>1688</v>
      </c>
      <c r="K278" s="343" t="s">
        <v>1404</v>
      </c>
      <c r="L278" s="343" t="s">
        <v>1072</v>
      </c>
      <c r="M278" s="343" t="s">
        <v>1072</v>
      </c>
      <c r="N278" s="343" t="s">
        <v>2224</v>
      </c>
      <c r="O278" s="343"/>
      <c r="P278" s="343"/>
      <c r="Q278" s="343"/>
      <c r="R278" s="343"/>
      <c r="S278" s="343" t="s">
        <v>1911</v>
      </c>
      <c r="T278" s="343" t="s">
        <v>789</v>
      </c>
      <c r="U278" s="343"/>
      <c r="V278" s="343"/>
      <c r="W278" s="343" t="s">
        <v>1912</v>
      </c>
      <c r="X278" s="343" t="s">
        <v>789</v>
      </c>
      <c r="Y278" s="343"/>
      <c r="Z278" s="343"/>
    </row>
    <row r="279" spans="1:26" ht="20.100000000000001" customHeight="1" x14ac:dyDescent="0.2">
      <c r="A279" s="343">
        <v>278</v>
      </c>
      <c r="B279" s="343" t="s">
        <v>215</v>
      </c>
      <c r="C279" s="343" t="s">
        <v>1728</v>
      </c>
      <c r="D279" s="343" t="s">
        <v>1708</v>
      </c>
      <c r="E279" s="343"/>
      <c r="F279" s="344" t="s">
        <v>229</v>
      </c>
      <c r="G279" s="343" t="s">
        <v>1782</v>
      </c>
      <c r="H279" s="343" t="s">
        <v>23</v>
      </c>
      <c r="I279" s="343" t="s">
        <v>765</v>
      </c>
      <c r="J279" s="343" t="s">
        <v>231</v>
      </c>
      <c r="K279" s="343" t="s">
        <v>1379</v>
      </c>
      <c r="L279" s="343" t="s">
        <v>1086</v>
      </c>
      <c r="M279" s="343" t="s">
        <v>1086</v>
      </c>
      <c r="N279" s="343" t="s">
        <v>2225</v>
      </c>
      <c r="O279" s="343" t="s">
        <v>647</v>
      </c>
      <c r="P279" s="343" t="s">
        <v>2437</v>
      </c>
      <c r="Q279" s="343"/>
      <c r="R279" s="343"/>
      <c r="S279" s="343" t="s">
        <v>1913</v>
      </c>
      <c r="T279" s="343" t="s">
        <v>793</v>
      </c>
      <c r="U279" s="343"/>
      <c r="V279" s="343"/>
      <c r="W279" s="343" t="s">
        <v>365</v>
      </c>
      <c r="X279" s="343" t="s">
        <v>790</v>
      </c>
      <c r="Y279" s="343"/>
      <c r="Z279" s="343"/>
    </row>
    <row r="280" spans="1:26" ht="20.100000000000001" customHeight="1" x14ac:dyDescent="0.2">
      <c r="A280" s="343">
        <v>279</v>
      </c>
      <c r="B280" s="343" t="s">
        <v>215</v>
      </c>
      <c r="C280" s="343" t="s">
        <v>2057</v>
      </c>
      <c r="D280" s="343" t="s">
        <v>1763</v>
      </c>
      <c r="E280" s="343"/>
      <c r="F280" s="344" t="s">
        <v>229</v>
      </c>
      <c r="G280" s="343" t="s">
        <v>1782</v>
      </c>
      <c r="H280" s="343" t="s">
        <v>23</v>
      </c>
      <c r="I280" s="343" t="s">
        <v>765</v>
      </c>
      <c r="J280" s="343" t="s">
        <v>231</v>
      </c>
      <c r="K280" s="343" t="s">
        <v>1415</v>
      </c>
      <c r="L280" s="343" t="s">
        <v>1278</v>
      </c>
      <c r="M280" s="343" t="s">
        <v>1278</v>
      </c>
      <c r="N280" s="343" t="s">
        <v>2219</v>
      </c>
      <c r="O280" s="343"/>
      <c r="P280" s="343"/>
      <c r="Q280" s="343"/>
      <c r="R280" s="343"/>
      <c r="S280" s="343" t="s">
        <v>1955</v>
      </c>
      <c r="T280" s="343" t="s">
        <v>791</v>
      </c>
      <c r="U280" s="343"/>
      <c r="V280" s="343"/>
      <c r="W280" s="343" t="s">
        <v>1956</v>
      </c>
      <c r="X280" s="343" t="s">
        <v>791</v>
      </c>
      <c r="Y280" s="343"/>
      <c r="Z280" s="343"/>
    </row>
    <row r="281" spans="1:26" ht="20.100000000000001" customHeight="1" x14ac:dyDescent="0.2">
      <c r="A281" s="343">
        <v>280</v>
      </c>
      <c r="B281" s="343" t="s">
        <v>215</v>
      </c>
      <c r="C281" s="343" t="s">
        <v>2209</v>
      </c>
      <c r="D281" s="343" t="s">
        <v>1701</v>
      </c>
      <c r="E281" s="343"/>
      <c r="F281" s="344" t="s">
        <v>230</v>
      </c>
      <c r="G281" s="343" t="s">
        <v>1782</v>
      </c>
      <c r="H281" s="343" t="s">
        <v>23</v>
      </c>
      <c r="I281" s="343" t="s">
        <v>765</v>
      </c>
      <c r="J281" s="343" t="s">
        <v>231</v>
      </c>
      <c r="K281" s="343" t="s">
        <v>1417</v>
      </c>
      <c r="L281" s="343" t="s">
        <v>1278</v>
      </c>
      <c r="M281" s="343" t="s">
        <v>1278</v>
      </c>
      <c r="N281" s="343" t="s">
        <v>2230</v>
      </c>
      <c r="O281" s="343"/>
      <c r="P281" s="343"/>
      <c r="Q281" s="343"/>
      <c r="R281" s="343"/>
      <c r="S281" s="343" t="s">
        <v>1959</v>
      </c>
      <c r="T281" s="343" t="s">
        <v>791</v>
      </c>
      <c r="U281" s="343"/>
      <c r="V281" s="343"/>
      <c r="W281" s="343" t="s">
        <v>1960</v>
      </c>
      <c r="X281" s="343" t="s">
        <v>791</v>
      </c>
      <c r="Y281" s="343"/>
      <c r="Z281" s="343"/>
    </row>
    <row r="282" spans="1:26" ht="20.100000000000001" customHeight="1" x14ac:dyDescent="0.2">
      <c r="A282" s="343">
        <v>281</v>
      </c>
      <c r="B282" s="343" t="s">
        <v>215</v>
      </c>
      <c r="C282" s="343" t="s">
        <v>2049</v>
      </c>
      <c r="D282" s="343" t="s">
        <v>1730</v>
      </c>
      <c r="E282" s="343" t="s">
        <v>774</v>
      </c>
      <c r="F282" s="344" t="s">
        <v>229</v>
      </c>
      <c r="G282" s="343" t="s">
        <v>1782</v>
      </c>
      <c r="H282" s="343" t="s">
        <v>23</v>
      </c>
      <c r="I282" s="343" t="s">
        <v>765</v>
      </c>
      <c r="J282" s="343" t="s">
        <v>231</v>
      </c>
      <c r="K282" s="343" t="s">
        <v>1399</v>
      </c>
      <c r="L282" s="343" t="s">
        <v>1072</v>
      </c>
      <c r="M282" s="343" t="s">
        <v>1072</v>
      </c>
      <c r="N282" s="343" t="s">
        <v>1979</v>
      </c>
      <c r="O282" s="343"/>
      <c r="P282" s="343"/>
      <c r="Q282" s="343"/>
      <c r="R282" s="343"/>
      <c r="S282" s="343" t="s">
        <v>1914</v>
      </c>
      <c r="T282" s="343" t="s">
        <v>789</v>
      </c>
      <c r="U282" s="343"/>
      <c r="V282" s="343"/>
      <c r="W282" s="343" t="s">
        <v>1915</v>
      </c>
      <c r="X282" s="343" t="s">
        <v>789</v>
      </c>
      <c r="Y282" s="343"/>
      <c r="Z282" s="343"/>
    </row>
    <row r="283" spans="1:26" ht="20.100000000000001" customHeight="1" x14ac:dyDescent="0.2">
      <c r="A283" s="343">
        <v>282</v>
      </c>
      <c r="B283" s="343" t="s">
        <v>215</v>
      </c>
      <c r="C283" s="343" t="s">
        <v>492</v>
      </c>
      <c r="D283" s="343" t="s">
        <v>1731</v>
      </c>
      <c r="E283" s="343"/>
      <c r="F283" s="344" t="s">
        <v>229</v>
      </c>
      <c r="G283" s="343" t="s">
        <v>1782</v>
      </c>
      <c r="H283" s="343" t="s">
        <v>23</v>
      </c>
      <c r="I283" s="343" t="s">
        <v>765</v>
      </c>
      <c r="J283" s="343" t="s">
        <v>1693</v>
      </c>
      <c r="K283" s="343" t="s">
        <v>1413</v>
      </c>
      <c r="L283" s="343" t="s">
        <v>1278</v>
      </c>
      <c r="M283" s="343" t="s">
        <v>1278</v>
      </c>
      <c r="N283" s="343" t="s">
        <v>2246</v>
      </c>
      <c r="O283" s="343"/>
      <c r="P283" s="343"/>
      <c r="Q283" s="343"/>
      <c r="R283" s="343"/>
      <c r="S283" s="343" t="s">
        <v>1916</v>
      </c>
      <c r="T283" s="343" t="s">
        <v>789</v>
      </c>
      <c r="U283" s="343"/>
      <c r="V283" s="343"/>
      <c r="W283" s="343" t="s">
        <v>1917</v>
      </c>
      <c r="X283" s="343" t="s">
        <v>789</v>
      </c>
      <c r="Y283" s="343"/>
      <c r="Z283" s="343"/>
    </row>
    <row r="284" spans="1:26" ht="20.100000000000001" customHeight="1" x14ac:dyDescent="0.2">
      <c r="A284" s="343">
        <v>283</v>
      </c>
      <c r="B284" s="343" t="s">
        <v>215</v>
      </c>
      <c r="C284" s="343" t="s">
        <v>3160</v>
      </c>
      <c r="D284" s="343" t="s">
        <v>3161</v>
      </c>
      <c r="E284" s="343" t="s">
        <v>774</v>
      </c>
      <c r="F284" s="344" t="s">
        <v>229</v>
      </c>
      <c r="G284" s="343" t="s">
        <v>1782</v>
      </c>
      <c r="H284" s="343" t="s">
        <v>23</v>
      </c>
      <c r="I284" s="343" t="s">
        <v>765</v>
      </c>
      <c r="J284" s="343" t="s">
        <v>231</v>
      </c>
      <c r="K284" s="343" t="s">
        <v>1399</v>
      </c>
      <c r="L284" s="343" t="s">
        <v>3162</v>
      </c>
      <c r="M284" s="343" t="s">
        <v>3162</v>
      </c>
      <c r="N284" s="343"/>
      <c r="O284" s="343"/>
      <c r="P284" s="343"/>
      <c r="Q284" s="343"/>
      <c r="R284" s="343"/>
      <c r="S284" s="343" t="s">
        <v>3163</v>
      </c>
      <c r="T284" s="343"/>
      <c r="U284" s="343"/>
      <c r="V284" s="343"/>
      <c r="W284" s="343" t="s">
        <v>3164</v>
      </c>
      <c r="X284" s="343"/>
      <c r="Y284" s="343"/>
      <c r="Z284" s="343"/>
    </row>
    <row r="285" spans="1:26" ht="20.100000000000001" customHeight="1" x14ac:dyDescent="0.2">
      <c r="A285" s="343">
        <v>284</v>
      </c>
      <c r="B285" s="343" t="s">
        <v>215</v>
      </c>
      <c r="C285" s="343" t="s">
        <v>86</v>
      </c>
      <c r="D285" s="343" t="s">
        <v>1732</v>
      </c>
      <c r="E285" s="343" t="s">
        <v>774</v>
      </c>
      <c r="F285" s="344" t="s">
        <v>229</v>
      </c>
      <c r="G285" s="343" t="s">
        <v>1782</v>
      </c>
      <c r="H285" s="343" t="s">
        <v>23</v>
      </c>
      <c r="I285" s="343" t="s">
        <v>765</v>
      </c>
      <c r="J285" s="343" t="s">
        <v>231</v>
      </c>
      <c r="K285" s="343" t="s">
        <v>1399</v>
      </c>
      <c r="L285" s="343" t="s">
        <v>1072</v>
      </c>
      <c r="M285" s="343" t="s">
        <v>1072</v>
      </c>
      <c r="N285" s="343" t="s">
        <v>1979</v>
      </c>
      <c r="O285" s="343"/>
      <c r="P285" s="343"/>
      <c r="Q285" s="343"/>
      <c r="R285" s="343"/>
      <c r="S285" s="343" t="s">
        <v>47</v>
      </c>
      <c r="T285" s="343" t="s">
        <v>789</v>
      </c>
      <c r="U285" s="343"/>
      <c r="V285" s="343" t="s">
        <v>2050</v>
      </c>
      <c r="W285" s="343" t="s">
        <v>1918</v>
      </c>
      <c r="X285" s="343" t="s">
        <v>789</v>
      </c>
      <c r="Y285" s="343"/>
      <c r="Z285" s="343"/>
    </row>
    <row r="286" spans="1:26" ht="20.100000000000001" customHeight="1" x14ac:dyDescent="0.2">
      <c r="A286" s="343">
        <v>285</v>
      </c>
      <c r="B286" s="343" t="s">
        <v>215</v>
      </c>
      <c r="C286" s="343" t="s">
        <v>2059</v>
      </c>
      <c r="D286" s="343" t="s">
        <v>1770</v>
      </c>
      <c r="E286" s="343" t="s">
        <v>774</v>
      </c>
      <c r="F286" s="344" t="s">
        <v>229</v>
      </c>
      <c r="G286" s="343" t="s">
        <v>1782</v>
      </c>
      <c r="H286" s="343" t="s">
        <v>23</v>
      </c>
      <c r="I286" s="343" t="s">
        <v>765</v>
      </c>
      <c r="J286" s="343" t="s">
        <v>231</v>
      </c>
      <c r="K286" s="343" t="s">
        <v>1425</v>
      </c>
      <c r="L286" s="343" t="s">
        <v>1264</v>
      </c>
      <c r="M286" s="343" t="s">
        <v>1264</v>
      </c>
      <c r="N286" s="343" t="s">
        <v>2258</v>
      </c>
      <c r="O286" s="343"/>
      <c r="P286" s="343"/>
      <c r="Q286" s="343"/>
      <c r="R286" s="343"/>
      <c r="S286" s="343" t="s">
        <v>1966</v>
      </c>
      <c r="T286" s="343" t="s">
        <v>791</v>
      </c>
      <c r="U286" s="343"/>
      <c r="V286" s="343"/>
      <c r="W286" s="343" t="s">
        <v>1967</v>
      </c>
      <c r="X286" s="343" t="s">
        <v>791</v>
      </c>
      <c r="Y286" s="343"/>
      <c r="Z286" s="343"/>
    </row>
    <row r="287" spans="1:26" s="341" customFormat="1" ht="20.100000000000001" customHeight="1" x14ac:dyDescent="0.2">
      <c r="A287" s="437">
        <v>286</v>
      </c>
      <c r="B287" s="437" t="s">
        <v>217</v>
      </c>
      <c r="C287" s="437" t="s">
        <v>999</v>
      </c>
      <c r="D287" s="437" t="s">
        <v>1000</v>
      </c>
      <c r="E287" s="437"/>
      <c r="F287" s="438" t="s">
        <v>230</v>
      </c>
      <c r="G287" s="437" t="s">
        <v>1782</v>
      </c>
      <c r="H287" s="437" t="s">
        <v>23</v>
      </c>
      <c r="I287" s="437" t="s">
        <v>765</v>
      </c>
      <c r="J287" s="437" t="s">
        <v>231</v>
      </c>
      <c r="K287" s="437" t="s">
        <v>1390</v>
      </c>
      <c r="L287" s="437" t="s">
        <v>1072</v>
      </c>
      <c r="M287" s="437" t="s">
        <v>1072</v>
      </c>
      <c r="N287" s="437" t="s">
        <v>1985</v>
      </c>
      <c r="O287" s="437" t="s">
        <v>684</v>
      </c>
      <c r="P287" s="437"/>
      <c r="Q287" s="437" t="s">
        <v>2437</v>
      </c>
      <c r="R287" s="437"/>
      <c r="S287" s="437" t="s">
        <v>1001</v>
      </c>
      <c r="T287" s="437" t="s">
        <v>789</v>
      </c>
      <c r="U287" s="437" t="s">
        <v>1337</v>
      </c>
      <c r="V287" s="437"/>
      <c r="W287" s="437" t="s">
        <v>1002</v>
      </c>
      <c r="X287" s="437" t="s">
        <v>789</v>
      </c>
      <c r="Y287" s="437" t="s">
        <v>1338</v>
      </c>
      <c r="Z287" s="437" t="s">
        <v>2060</v>
      </c>
    </row>
    <row r="288" spans="1:26" s="341" customFormat="1" ht="20.100000000000001" customHeight="1" x14ac:dyDescent="0.2">
      <c r="A288" s="437">
        <v>287</v>
      </c>
      <c r="B288" s="437" t="s">
        <v>217</v>
      </c>
      <c r="C288" s="437" t="s">
        <v>1003</v>
      </c>
      <c r="D288" s="437" t="s">
        <v>1004</v>
      </c>
      <c r="E288" s="437"/>
      <c r="F288" s="438" t="s">
        <v>229</v>
      </c>
      <c r="G288" s="437" t="s">
        <v>1782</v>
      </c>
      <c r="H288" s="437" t="s">
        <v>23</v>
      </c>
      <c r="I288" s="437" t="s">
        <v>765</v>
      </c>
      <c r="J288" s="437" t="s">
        <v>236</v>
      </c>
      <c r="K288" s="437" t="s">
        <v>1391</v>
      </c>
      <c r="L288" s="437" t="s">
        <v>2292</v>
      </c>
      <c r="M288" s="437" t="s">
        <v>2292</v>
      </c>
      <c r="N288" s="437" t="s">
        <v>2261</v>
      </c>
      <c r="O288" s="437"/>
      <c r="P288" s="437"/>
      <c r="Q288" s="437"/>
      <c r="R288" s="437"/>
      <c r="S288" s="437" t="s">
        <v>1005</v>
      </c>
      <c r="T288" s="437" t="s">
        <v>789</v>
      </c>
      <c r="U288" s="437" t="s">
        <v>1337</v>
      </c>
      <c r="V288" s="437" t="s">
        <v>2061</v>
      </c>
      <c r="W288" s="437" t="s">
        <v>1006</v>
      </c>
      <c r="X288" s="437" t="s">
        <v>789</v>
      </c>
      <c r="Y288" s="437" t="s">
        <v>1339</v>
      </c>
      <c r="Z288" s="437" t="s">
        <v>2062</v>
      </c>
    </row>
    <row r="289" spans="1:26" s="341" customFormat="1" ht="20.100000000000001" customHeight="1" x14ac:dyDescent="0.2">
      <c r="A289" s="437">
        <v>288</v>
      </c>
      <c r="B289" s="437" t="s">
        <v>217</v>
      </c>
      <c r="C289" s="437" t="s">
        <v>1007</v>
      </c>
      <c r="D289" s="437" t="s">
        <v>1008</v>
      </c>
      <c r="E289" s="437" t="s">
        <v>774</v>
      </c>
      <c r="F289" s="438" t="s">
        <v>229</v>
      </c>
      <c r="G289" s="437" t="s">
        <v>1782</v>
      </c>
      <c r="H289" s="437" t="s">
        <v>23</v>
      </c>
      <c r="I289" s="437" t="s">
        <v>765</v>
      </c>
      <c r="J289" s="437" t="s">
        <v>235</v>
      </c>
      <c r="K289" s="437" t="s">
        <v>1392</v>
      </c>
      <c r="L289" s="437" t="s">
        <v>1072</v>
      </c>
      <c r="M289" s="437" t="s">
        <v>1072</v>
      </c>
      <c r="N289" s="437" t="s">
        <v>2215</v>
      </c>
      <c r="O289" s="437"/>
      <c r="P289" s="437"/>
      <c r="Q289" s="437"/>
      <c r="R289" s="437"/>
      <c r="S289" s="437" t="s">
        <v>1009</v>
      </c>
      <c r="T289" s="437" t="s">
        <v>789</v>
      </c>
      <c r="U289" s="437" t="s">
        <v>1339</v>
      </c>
      <c r="V289" s="437"/>
      <c r="W289" s="437" t="s">
        <v>187</v>
      </c>
      <c r="X289" s="437" t="s">
        <v>789</v>
      </c>
      <c r="Y289" s="437" t="s">
        <v>1340</v>
      </c>
      <c r="Z289" s="437"/>
    </row>
    <row r="290" spans="1:26" s="341" customFormat="1" ht="20.100000000000001" customHeight="1" x14ac:dyDescent="0.2">
      <c r="A290" s="437">
        <v>289</v>
      </c>
      <c r="B290" s="437" t="s">
        <v>217</v>
      </c>
      <c r="C290" s="437" t="s">
        <v>1010</v>
      </c>
      <c r="D290" s="437" t="s">
        <v>1011</v>
      </c>
      <c r="E290" s="437"/>
      <c r="F290" s="438" t="s">
        <v>230</v>
      </c>
      <c r="G290" s="437" t="s">
        <v>1782</v>
      </c>
      <c r="H290" s="437" t="s">
        <v>23</v>
      </c>
      <c r="I290" s="437" t="s">
        <v>765</v>
      </c>
      <c r="J290" s="437" t="s">
        <v>231</v>
      </c>
      <c r="K290" s="437" t="s">
        <v>1393</v>
      </c>
      <c r="L290" s="437" t="s">
        <v>1072</v>
      </c>
      <c r="M290" s="437" t="s">
        <v>1072</v>
      </c>
      <c r="N290" s="437" t="s">
        <v>2210</v>
      </c>
      <c r="O290" s="437"/>
      <c r="P290" s="437"/>
      <c r="Q290" s="437"/>
      <c r="R290" s="437"/>
      <c r="S290" s="437" t="s">
        <v>1012</v>
      </c>
      <c r="T290" s="437" t="s">
        <v>789</v>
      </c>
      <c r="U290" s="437"/>
      <c r="V290" s="437"/>
      <c r="W290" s="437" t="s">
        <v>1013</v>
      </c>
      <c r="X290" s="437" t="s">
        <v>789</v>
      </c>
      <c r="Y290" s="437"/>
      <c r="Z290" s="437"/>
    </row>
    <row r="291" spans="1:26" s="341" customFormat="1" ht="20.100000000000001" customHeight="1" x14ac:dyDescent="0.2">
      <c r="A291" s="437">
        <v>290</v>
      </c>
      <c r="B291" s="437" t="s">
        <v>217</v>
      </c>
      <c r="C291" s="437" t="s">
        <v>468</v>
      </c>
      <c r="D291" s="437" t="s">
        <v>1016</v>
      </c>
      <c r="E291" s="437" t="s">
        <v>774</v>
      </c>
      <c r="F291" s="438" t="s">
        <v>229</v>
      </c>
      <c r="G291" s="437" t="s">
        <v>1782</v>
      </c>
      <c r="H291" s="437" t="s">
        <v>23</v>
      </c>
      <c r="I291" s="437" t="s">
        <v>765</v>
      </c>
      <c r="J291" s="437" t="s">
        <v>231</v>
      </c>
      <c r="K291" s="437" t="s">
        <v>1397</v>
      </c>
      <c r="L291" s="437" t="s">
        <v>1072</v>
      </c>
      <c r="M291" s="437" t="s">
        <v>1072</v>
      </c>
      <c r="N291" s="437" t="s">
        <v>1980</v>
      </c>
      <c r="O291" s="437"/>
      <c r="P291" s="437"/>
      <c r="Q291" s="437"/>
      <c r="R291" s="437"/>
      <c r="S291" s="437" t="s">
        <v>1017</v>
      </c>
      <c r="T291" s="437" t="s">
        <v>789</v>
      </c>
      <c r="U291" s="437"/>
      <c r="V291" s="437" t="s">
        <v>2063</v>
      </c>
      <c r="W291" s="437" t="s">
        <v>1018</v>
      </c>
      <c r="X291" s="437" t="s">
        <v>789</v>
      </c>
      <c r="Y291" s="437"/>
      <c r="Z291" s="437" t="s">
        <v>2064</v>
      </c>
    </row>
    <row r="292" spans="1:26" s="341" customFormat="1" ht="20.100000000000001" customHeight="1" x14ac:dyDescent="0.2">
      <c r="A292" s="437">
        <v>291</v>
      </c>
      <c r="B292" s="437" t="s">
        <v>217</v>
      </c>
      <c r="C292" s="437" t="s">
        <v>1021</v>
      </c>
      <c r="D292" s="437" t="s">
        <v>1022</v>
      </c>
      <c r="E292" s="437"/>
      <c r="F292" s="438" t="s">
        <v>229</v>
      </c>
      <c r="G292" s="437" t="s">
        <v>1782</v>
      </c>
      <c r="H292" s="437" t="s">
        <v>23</v>
      </c>
      <c r="I292" s="437" t="s">
        <v>765</v>
      </c>
      <c r="J292" s="437" t="s">
        <v>231</v>
      </c>
      <c r="K292" s="437" t="s">
        <v>1390</v>
      </c>
      <c r="L292" s="437" t="s">
        <v>1072</v>
      </c>
      <c r="M292" s="437" t="s">
        <v>1072</v>
      </c>
      <c r="N292" s="437" t="s">
        <v>1985</v>
      </c>
      <c r="O292" s="437"/>
      <c r="P292" s="437"/>
      <c r="Q292" s="437"/>
      <c r="R292" s="437"/>
      <c r="S292" s="437" t="s">
        <v>1023</v>
      </c>
      <c r="T292" s="437" t="s">
        <v>789</v>
      </c>
      <c r="U292" s="437" t="s">
        <v>1339</v>
      </c>
      <c r="V292" s="437" t="s">
        <v>2065</v>
      </c>
      <c r="W292" s="437" t="s">
        <v>1024</v>
      </c>
      <c r="X292" s="437" t="s">
        <v>789</v>
      </c>
      <c r="Y292" s="437" t="s">
        <v>1346</v>
      </c>
      <c r="Z292" s="437" t="s">
        <v>2066</v>
      </c>
    </row>
    <row r="293" spans="1:26" s="341" customFormat="1" ht="20.100000000000001" customHeight="1" x14ac:dyDescent="0.2">
      <c r="A293" s="437">
        <v>292</v>
      </c>
      <c r="B293" s="437" t="s">
        <v>217</v>
      </c>
      <c r="C293" s="437" t="s">
        <v>1025</v>
      </c>
      <c r="D293" s="437" t="s">
        <v>557</v>
      </c>
      <c r="E293" s="437"/>
      <c r="F293" s="438" t="s">
        <v>230</v>
      </c>
      <c r="G293" s="437" t="s">
        <v>1782</v>
      </c>
      <c r="H293" s="437" t="s">
        <v>23</v>
      </c>
      <c r="I293" s="437" t="s">
        <v>765</v>
      </c>
      <c r="J293" s="437" t="s">
        <v>231</v>
      </c>
      <c r="K293" s="437" t="s">
        <v>1399</v>
      </c>
      <c r="L293" s="437" t="s">
        <v>1072</v>
      </c>
      <c r="M293" s="437" t="s">
        <v>1072</v>
      </c>
      <c r="N293" s="437" t="s">
        <v>1979</v>
      </c>
      <c r="O293" s="437" t="s">
        <v>684</v>
      </c>
      <c r="P293" s="437"/>
      <c r="Q293" s="437" t="s">
        <v>2437</v>
      </c>
      <c r="R293" s="437"/>
      <c r="S293" s="437" t="s">
        <v>1026</v>
      </c>
      <c r="T293" s="437" t="s">
        <v>789</v>
      </c>
      <c r="U293" s="437" t="s">
        <v>1341</v>
      </c>
      <c r="V293" s="437" t="s">
        <v>2067</v>
      </c>
      <c r="W293" s="437" t="s">
        <v>1027</v>
      </c>
      <c r="X293" s="437" t="s">
        <v>789</v>
      </c>
      <c r="Y293" s="437" t="s">
        <v>1340</v>
      </c>
      <c r="Z293" s="437" t="s">
        <v>2068</v>
      </c>
    </row>
    <row r="294" spans="1:26" s="341" customFormat="1" ht="20.100000000000001" customHeight="1" x14ac:dyDescent="0.2">
      <c r="A294" s="437">
        <v>293</v>
      </c>
      <c r="B294" s="437" t="s">
        <v>217</v>
      </c>
      <c r="C294" s="437" t="s">
        <v>1028</v>
      </c>
      <c r="D294" s="437" t="s">
        <v>1029</v>
      </c>
      <c r="E294" s="437"/>
      <c r="F294" s="438" t="s">
        <v>229</v>
      </c>
      <c r="G294" s="437" t="s">
        <v>1782</v>
      </c>
      <c r="H294" s="437" t="s">
        <v>23</v>
      </c>
      <c r="I294" s="437" t="s">
        <v>765</v>
      </c>
      <c r="J294" s="437" t="s">
        <v>235</v>
      </c>
      <c r="K294" s="437" t="s">
        <v>1400</v>
      </c>
      <c r="L294" s="437" t="s">
        <v>1072</v>
      </c>
      <c r="M294" s="437" t="s">
        <v>1072</v>
      </c>
      <c r="N294" s="437" t="s">
        <v>2247</v>
      </c>
      <c r="O294" s="437"/>
      <c r="P294" s="437"/>
      <c r="Q294" s="437"/>
      <c r="R294" s="437"/>
      <c r="S294" s="437" t="s">
        <v>1030</v>
      </c>
      <c r="T294" s="437" t="s">
        <v>789</v>
      </c>
      <c r="U294" s="437" t="s">
        <v>1348</v>
      </c>
      <c r="V294" s="437" t="s">
        <v>2069</v>
      </c>
      <c r="W294" s="437" t="s">
        <v>1031</v>
      </c>
      <c r="X294" s="437" t="s">
        <v>789</v>
      </c>
      <c r="Y294" s="437" t="s">
        <v>1340</v>
      </c>
      <c r="Z294" s="437" t="s">
        <v>2070</v>
      </c>
    </row>
    <row r="295" spans="1:26" s="341" customFormat="1" ht="20.100000000000001" customHeight="1" x14ac:dyDescent="0.2">
      <c r="A295" s="437">
        <v>294</v>
      </c>
      <c r="B295" s="437" t="s">
        <v>217</v>
      </c>
      <c r="C295" s="437" t="s">
        <v>1032</v>
      </c>
      <c r="D295" s="437" t="s">
        <v>1033</v>
      </c>
      <c r="E295" s="437"/>
      <c r="F295" s="438" t="s">
        <v>229</v>
      </c>
      <c r="G295" s="437" t="s">
        <v>1782</v>
      </c>
      <c r="H295" s="437" t="s">
        <v>23</v>
      </c>
      <c r="I295" s="437" t="s">
        <v>765</v>
      </c>
      <c r="J295" s="437" t="s">
        <v>231</v>
      </c>
      <c r="K295" s="437" t="s">
        <v>1401</v>
      </c>
      <c r="L295" s="437" t="s">
        <v>1073</v>
      </c>
      <c r="M295" s="437" t="s">
        <v>1073</v>
      </c>
      <c r="N295" s="437" t="s">
        <v>2227</v>
      </c>
      <c r="O295" s="437"/>
      <c r="P295" s="437"/>
      <c r="Q295" s="437"/>
      <c r="R295" s="437"/>
      <c r="S295" s="437" t="s">
        <v>1034</v>
      </c>
      <c r="T295" s="437" t="s">
        <v>789</v>
      </c>
      <c r="U295" s="437" t="s">
        <v>1349</v>
      </c>
      <c r="V295" s="437" t="s">
        <v>2071</v>
      </c>
      <c r="W295" s="437" t="s">
        <v>1035</v>
      </c>
      <c r="X295" s="437" t="s">
        <v>789</v>
      </c>
      <c r="Y295" s="437" t="s">
        <v>1343</v>
      </c>
      <c r="Z295" s="437" t="s">
        <v>2072</v>
      </c>
    </row>
    <row r="296" spans="1:26" s="341" customFormat="1" ht="20.100000000000001" customHeight="1" x14ac:dyDescent="0.2">
      <c r="A296" s="437">
        <v>295</v>
      </c>
      <c r="B296" s="437" t="s">
        <v>217</v>
      </c>
      <c r="C296" s="437" t="s">
        <v>469</v>
      </c>
      <c r="D296" s="437" t="s">
        <v>1036</v>
      </c>
      <c r="E296" s="437" t="s">
        <v>774</v>
      </c>
      <c r="F296" s="438" t="s">
        <v>229</v>
      </c>
      <c r="G296" s="437" t="s">
        <v>1782</v>
      </c>
      <c r="H296" s="437" t="s">
        <v>23</v>
      </c>
      <c r="I296" s="437" t="s">
        <v>765</v>
      </c>
      <c r="J296" s="437" t="s">
        <v>231</v>
      </c>
      <c r="K296" s="437" t="s">
        <v>1399</v>
      </c>
      <c r="L296" s="437" t="s">
        <v>1072</v>
      </c>
      <c r="M296" s="437" t="s">
        <v>1072</v>
      </c>
      <c r="N296" s="437" t="s">
        <v>1979</v>
      </c>
      <c r="O296" s="437"/>
      <c r="P296" s="437"/>
      <c r="Q296" s="437"/>
      <c r="R296" s="437"/>
      <c r="S296" s="437" t="s">
        <v>1037</v>
      </c>
      <c r="T296" s="437" t="s">
        <v>789</v>
      </c>
      <c r="U296" s="437" t="s">
        <v>1348</v>
      </c>
      <c r="V296" s="437" t="s">
        <v>2073</v>
      </c>
      <c r="W296" s="437" t="s">
        <v>1038</v>
      </c>
      <c r="X296" s="437" t="s">
        <v>789</v>
      </c>
      <c r="Y296" s="437" t="s">
        <v>1350</v>
      </c>
      <c r="Z296" s="437" t="s">
        <v>2074</v>
      </c>
    </row>
    <row r="297" spans="1:26" s="341" customFormat="1" ht="20.100000000000001" customHeight="1" x14ac:dyDescent="0.2">
      <c r="A297" s="437">
        <v>296</v>
      </c>
      <c r="B297" s="437" t="s">
        <v>217</v>
      </c>
      <c r="C297" s="437" t="s">
        <v>1039</v>
      </c>
      <c r="D297" s="437" t="s">
        <v>1040</v>
      </c>
      <c r="E297" s="437" t="s">
        <v>774</v>
      </c>
      <c r="F297" s="438" t="s">
        <v>229</v>
      </c>
      <c r="G297" s="437" t="s">
        <v>1782</v>
      </c>
      <c r="H297" s="437" t="s">
        <v>23</v>
      </c>
      <c r="I297" s="437" t="s">
        <v>765</v>
      </c>
      <c r="J297" s="437" t="s">
        <v>235</v>
      </c>
      <c r="K297" s="437" t="s">
        <v>1393</v>
      </c>
      <c r="L297" s="437" t="s">
        <v>1072</v>
      </c>
      <c r="M297" s="437" t="s">
        <v>1072</v>
      </c>
      <c r="N297" s="437" t="s">
        <v>2210</v>
      </c>
      <c r="O297" s="437"/>
      <c r="P297" s="437"/>
      <c r="Q297" s="437"/>
      <c r="R297" s="437"/>
      <c r="S297" s="437" t="s">
        <v>275</v>
      </c>
      <c r="T297" s="437" t="s">
        <v>789</v>
      </c>
      <c r="U297" s="437"/>
      <c r="V297" s="437"/>
      <c r="W297" s="437" t="s">
        <v>800</v>
      </c>
      <c r="X297" s="437" t="s">
        <v>789</v>
      </c>
      <c r="Y297" s="437"/>
      <c r="Z297" s="437"/>
    </row>
    <row r="298" spans="1:26" s="341" customFormat="1" ht="20.100000000000001" customHeight="1" x14ac:dyDescent="0.2">
      <c r="A298" s="437">
        <v>297</v>
      </c>
      <c r="B298" s="437" t="s">
        <v>217</v>
      </c>
      <c r="C298" s="437" t="s">
        <v>391</v>
      </c>
      <c r="D298" s="437" t="s">
        <v>1041</v>
      </c>
      <c r="E298" s="437" t="s">
        <v>774</v>
      </c>
      <c r="F298" s="438" t="s">
        <v>229</v>
      </c>
      <c r="G298" s="437" t="s">
        <v>1782</v>
      </c>
      <c r="H298" s="437" t="s">
        <v>23</v>
      </c>
      <c r="I298" s="437" t="s">
        <v>765</v>
      </c>
      <c r="J298" s="437" t="s">
        <v>685</v>
      </c>
      <c r="K298" s="437" t="s">
        <v>1999</v>
      </c>
      <c r="L298" s="437" t="s">
        <v>1072</v>
      </c>
      <c r="M298" s="437" t="s">
        <v>1072</v>
      </c>
      <c r="N298" s="437" t="s">
        <v>1976</v>
      </c>
      <c r="O298" s="437"/>
      <c r="P298" s="437"/>
      <c r="Q298" s="437"/>
      <c r="R298" s="437"/>
      <c r="S298" s="437" t="s">
        <v>786</v>
      </c>
      <c r="T298" s="437" t="s">
        <v>789</v>
      </c>
      <c r="U298" s="437" t="s">
        <v>1352</v>
      </c>
      <c r="V298" s="437" t="s">
        <v>2075</v>
      </c>
      <c r="W298" s="437" t="s">
        <v>1042</v>
      </c>
      <c r="X298" s="437" t="s">
        <v>789</v>
      </c>
      <c r="Y298" s="437" t="s">
        <v>1351</v>
      </c>
      <c r="Z298" s="437" t="s">
        <v>2076</v>
      </c>
    </row>
    <row r="299" spans="1:26" s="341" customFormat="1" ht="20.100000000000001" customHeight="1" x14ac:dyDescent="0.2">
      <c r="A299" s="437">
        <v>298</v>
      </c>
      <c r="B299" s="437" t="s">
        <v>217</v>
      </c>
      <c r="C299" s="437" t="s">
        <v>1043</v>
      </c>
      <c r="D299" s="437" t="s">
        <v>561</v>
      </c>
      <c r="E299" s="437"/>
      <c r="F299" s="438" t="s">
        <v>229</v>
      </c>
      <c r="G299" s="437" t="s">
        <v>1782</v>
      </c>
      <c r="H299" s="437" t="s">
        <v>23</v>
      </c>
      <c r="I299" s="437" t="s">
        <v>765</v>
      </c>
      <c r="J299" s="437" t="s">
        <v>235</v>
      </c>
      <c r="K299" s="437" t="s">
        <v>1397</v>
      </c>
      <c r="L299" s="437" t="s">
        <v>1072</v>
      </c>
      <c r="M299" s="437" t="s">
        <v>1072</v>
      </c>
      <c r="N299" s="437" t="s">
        <v>1980</v>
      </c>
      <c r="O299" s="437"/>
      <c r="P299" s="437"/>
      <c r="Q299" s="437"/>
      <c r="R299" s="437"/>
      <c r="S299" s="437" t="s">
        <v>1044</v>
      </c>
      <c r="T299" s="437" t="s">
        <v>789</v>
      </c>
      <c r="U299" s="437" t="s">
        <v>1353</v>
      </c>
      <c r="V299" s="437"/>
      <c r="W299" s="437" t="s">
        <v>1045</v>
      </c>
      <c r="X299" s="437" t="s">
        <v>789</v>
      </c>
      <c r="Y299" s="437" t="s">
        <v>1348</v>
      </c>
      <c r="Z299" s="437"/>
    </row>
    <row r="300" spans="1:26" s="341" customFormat="1" ht="20.100000000000001" customHeight="1" x14ac:dyDescent="0.2">
      <c r="A300" s="437">
        <v>299</v>
      </c>
      <c r="B300" s="437" t="s">
        <v>217</v>
      </c>
      <c r="C300" s="437" t="s">
        <v>1046</v>
      </c>
      <c r="D300" s="437" t="s">
        <v>1047</v>
      </c>
      <c r="E300" s="437" t="s">
        <v>774</v>
      </c>
      <c r="F300" s="438" t="s">
        <v>230</v>
      </c>
      <c r="G300" s="437" t="s">
        <v>1782</v>
      </c>
      <c r="H300" s="437" t="s">
        <v>23</v>
      </c>
      <c r="I300" s="437" t="s">
        <v>765</v>
      </c>
      <c r="J300" s="437" t="s">
        <v>231</v>
      </c>
      <c r="K300" s="437" t="s">
        <v>1402</v>
      </c>
      <c r="L300" s="437" t="s">
        <v>1072</v>
      </c>
      <c r="M300" s="437" t="s">
        <v>1072</v>
      </c>
      <c r="N300" s="437" t="s">
        <v>1981</v>
      </c>
      <c r="O300" s="437"/>
      <c r="P300" s="437"/>
      <c r="Q300" s="437"/>
      <c r="R300" s="437"/>
      <c r="S300" s="437" t="s">
        <v>276</v>
      </c>
      <c r="T300" s="437" t="s">
        <v>789</v>
      </c>
      <c r="U300" s="437" t="s">
        <v>1354</v>
      </c>
      <c r="V300" s="437"/>
      <c r="W300" s="437" t="s">
        <v>801</v>
      </c>
      <c r="X300" s="437" t="s">
        <v>789</v>
      </c>
      <c r="Y300" s="437" t="s">
        <v>1355</v>
      </c>
      <c r="Z300" s="437" t="s">
        <v>2077</v>
      </c>
    </row>
    <row r="301" spans="1:26" s="341" customFormat="1" ht="20.100000000000001" customHeight="1" x14ac:dyDescent="0.2">
      <c r="A301" s="437">
        <v>300</v>
      </c>
      <c r="B301" s="437" t="s">
        <v>217</v>
      </c>
      <c r="C301" s="437" t="s">
        <v>1048</v>
      </c>
      <c r="D301" s="437" t="s">
        <v>1022</v>
      </c>
      <c r="E301" s="437"/>
      <c r="F301" s="438" t="s">
        <v>229</v>
      </c>
      <c r="G301" s="437" t="s">
        <v>1782</v>
      </c>
      <c r="H301" s="437" t="s">
        <v>23</v>
      </c>
      <c r="I301" s="437" t="s">
        <v>765</v>
      </c>
      <c r="J301" s="437" t="s">
        <v>231</v>
      </c>
      <c r="K301" s="437" t="s">
        <v>1403</v>
      </c>
      <c r="L301" s="437" t="s">
        <v>1073</v>
      </c>
      <c r="M301" s="437" t="s">
        <v>1073</v>
      </c>
      <c r="N301" s="437" t="s">
        <v>2262</v>
      </c>
      <c r="O301" s="437" t="s">
        <v>647</v>
      </c>
      <c r="P301" s="437" t="s">
        <v>2437</v>
      </c>
      <c r="Q301" s="437"/>
      <c r="R301" s="437"/>
      <c r="S301" s="437" t="s">
        <v>1049</v>
      </c>
      <c r="T301" s="437" t="s">
        <v>789</v>
      </c>
      <c r="U301" s="437" t="s">
        <v>1356</v>
      </c>
      <c r="V301" s="437"/>
      <c r="W301" s="437" t="s">
        <v>798</v>
      </c>
      <c r="X301" s="437" t="s">
        <v>789</v>
      </c>
      <c r="Y301" s="437"/>
      <c r="Z301" s="437"/>
    </row>
    <row r="302" spans="1:26" s="341" customFormat="1" ht="20.100000000000001" customHeight="1" x14ac:dyDescent="0.2">
      <c r="A302" s="437">
        <v>301</v>
      </c>
      <c r="B302" s="437" t="s">
        <v>217</v>
      </c>
      <c r="C302" s="437" t="s">
        <v>1050</v>
      </c>
      <c r="D302" s="437" t="s">
        <v>1051</v>
      </c>
      <c r="E302" s="437" t="s">
        <v>774</v>
      </c>
      <c r="F302" s="438" t="s">
        <v>229</v>
      </c>
      <c r="G302" s="437" t="s">
        <v>1782</v>
      </c>
      <c r="H302" s="437" t="s">
        <v>23</v>
      </c>
      <c r="I302" s="437" t="s">
        <v>765</v>
      </c>
      <c r="J302" s="437" t="s">
        <v>231</v>
      </c>
      <c r="K302" s="437" t="s">
        <v>1394</v>
      </c>
      <c r="L302" s="437" t="s">
        <v>1072</v>
      </c>
      <c r="M302" s="437" t="s">
        <v>1072</v>
      </c>
      <c r="N302" s="437" t="s">
        <v>1977</v>
      </c>
      <c r="O302" s="437" t="s">
        <v>684</v>
      </c>
      <c r="P302" s="437"/>
      <c r="Q302" s="437" t="s">
        <v>2437</v>
      </c>
      <c r="R302" s="437"/>
      <c r="S302" s="437" t="s">
        <v>787</v>
      </c>
      <c r="T302" s="437" t="s">
        <v>789</v>
      </c>
      <c r="U302" s="437" t="s">
        <v>1354</v>
      </c>
      <c r="V302" s="437"/>
      <c r="W302" s="437" t="s">
        <v>1052</v>
      </c>
      <c r="X302" s="437" t="s">
        <v>789</v>
      </c>
      <c r="Y302" s="437" t="s">
        <v>1342</v>
      </c>
      <c r="Z302" s="437" t="s">
        <v>2078</v>
      </c>
    </row>
    <row r="303" spans="1:26" s="341" customFormat="1" ht="20.100000000000001" customHeight="1" x14ac:dyDescent="0.2">
      <c r="A303" s="437">
        <v>302</v>
      </c>
      <c r="B303" s="437" t="s">
        <v>217</v>
      </c>
      <c r="C303" s="437" t="s">
        <v>1053</v>
      </c>
      <c r="D303" s="437" t="s">
        <v>1054</v>
      </c>
      <c r="E303" s="437" t="s">
        <v>774</v>
      </c>
      <c r="F303" s="438" t="s">
        <v>229</v>
      </c>
      <c r="G303" s="437" t="s">
        <v>1782</v>
      </c>
      <c r="H303" s="437" t="s">
        <v>23</v>
      </c>
      <c r="I303" s="437" t="s">
        <v>765</v>
      </c>
      <c r="J303" s="437" t="s">
        <v>231</v>
      </c>
      <c r="K303" s="437" t="s">
        <v>1404</v>
      </c>
      <c r="L303" s="437" t="s">
        <v>1072</v>
      </c>
      <c r="M303" s="437" t="s">
        <v>1072</v>
      </c>
      <c r="N303" s="437" t="s">
        <v>2224</v>
      </c>
      <c r="O303" s="437"/>
      <c r="P303" s="437"/>
      <c r="Q303" s="437"/>
      <c r="R303" s="437"/>
      <c r="S303" s="437" t="s">
        <v>1055</v>
      </c>
      <c r="T303" s="437" t="s">
        <v>789</v>
      </c>
      <c r="U303" s="437" t="s">
        <v>1347</v>
      </c>
      <c r="V303" s="437"/>
      <c r="W303" s="437" t="s">
        <v>1056</v>
      </c>
      <c r="X303" s="437" t="s">
        <v>789</v>
      </c>
      <c r="Y303" s="437" t="s">
        <v>1342</v>
      </c>
      <c r="Z303" s="437"/>
    </row>
    <row r="304" spans="1:26" s="341" customFormat="1" ht="20.100000000000001" customHeight="1" x14ac:dyDescent="0.2">
      <c r="A304" s="437">
        <v>303</v>
      </c>
      <c r="B304" s="437" t="s">
        <v>217</v>
      </c>
      <c r="C304" s="437" t="s">
        <v>1057</v>
      </c>
      <c r="D304" s="437" t="s">
        <v>1058</v>
      </c>
      <c r="E304" s="437" t="s">
        <v>774</v>
      </c>
      <c r="F304" s="438" t="s">
        <v>229</v>
      </c>
      <c r="G304" s="437" t="s">
        <v>1782</v>
      </c>
      <c r="H304" s="437" t="s">
        <v>23</v>
      </c>
      <c r="I304" s="437" t="s">
        <v>765</v>
      </c>
      <c r="J304" s="437" t="s">
        <v>231</v>
      </c>
      <c r="K304" s="437" t="s">
        <v>1405</v>
      </c>
      <c r="L304" s="437" t="s">
        <v>1073</v>
      </c>
      <c r="M304" s="437" t="s">
        <v>1073</v>
      </c>
      <c r="N304" s="437" t="s">
        <v>2256</v>
      </c>
      <c r="O304" s="437"/>
      <c r="P304" s="437"/>
      <c r="Q304" s="437"/>
      <c r="R304" s="437"/>
      <c r="S304" s="437" t="s">
        <v>1059</v>
      </c>
      <c r="T304" s="437" t="s">
        <v>789</v>
      </c>
      <c r="U304" s="437" t="s">
        <v>1357</v>
      </c>
      <c r="V304" s="437" t="s">
        <v>2079</v>
      </c>
      <c r="W304" s="437" t="s">
        <v>1060</v>
      </c>
      <c r="X304" s="437" t="s">
        <v>789</v>
      </c>
      <c r="Y304" s="437" t="s">
        <v>1357</v>
      </c>
      <c r="Z304" s="437" t="s">
        <v>2080</v>
      </c>
    </row>
    <row r="305" spans="1:26" s="341" customFormat="1" ht="20.100000000000001" customHeight="1" x14ac:dyDescent="0.2">
      <c r="A305" s="437">
        <v>304</v>
      </c>
      <c r="B305" s="437" t="s">
        <v>217</v>
      </c>
      <c r="C305" s="437" t="s">
        <v>1061</v>
      </c>
      <c r="D305" s="437" t="s">
        <v>1062</v>
      </c>
      <c r="E305" s="437"/>
      <c r="F305" s="438" t="s">
        <v>229</v>
      </c>
      <c r="G305" s="437" t="s">
        <v>1782</v>
      </c>
      <c r="H305" s="437" t="s">
        <v>23</v>
      </c>
      <c r="I305" s="437" t="s">
        <v>765</v>
      </c>
      <c r="J305" s="437" t="s">
        <v>236</v>
      </c>
      <c r="K305" s="437" t="s">
        <v>1395</v>
      </c>
      <c r="L305" s="437" t="s">
        <v>1073</v>
      </c>
      <c r="M305" s="437" t="s">
        <v>1073</v>
      </c>
      <c r="N305" s="437" t="s">
        <v>2243</v>
      </c>
      <c r="O305" s="437"/>
      <c r="P305" s="437"/>
      <c r="Q305" s="437"/>
      <c r="R305" s="437"/>
      <c r="S305" s="437" t="s">
        <v>1063</v>
      </c>
      <c r="T305" s="437" t="s">
        <v>1358</v>
      </c>
      <c r="U305" s="437"/>
      <c r="V305" s="437" t="s">
        <v>2081</v>
      </c>
      <c r="W305" s="437" t="s">
        <v>1064</v>
      </c>
      <c r="X305" s="437" t="s">
        <v>790</v>
      </c>
      <c r="Y305" s="437"/>
      <c r="Z305" s="437" t="s">
        <v>2082</v>
      </c>
    </row>
    <row r="306" spans="1:26" s="341" customFormat="1" ht="20.100000000000001" customHeight="1" x14ac:dyDescent="0.2">
      <c r="A306" s="437">
        <v>305</v>
      </c>
      <c r="B306" s="437" t="s">
        <v>217</v>
      </c>
      <c r="C306" s="437" t="s">
        <v>1065</v>
      </c>
      <c r="D306" s="437" t="s">
        <v>1066</v>
      </c>
      <c r="E306" s="437" t="s">
        <v>774</v>
      </c>
      <c r="F306" s="438" t="s">
        <v>230</v>
      </c>
      <c r="G306" s="437" t="s">
        <v>1782</v>
      </c>
      <c r="H306" s="437" t="s">
        <v>23</v>
      </c>
      <c r="I306" s="437" t="s">
        <v>765</v>
      </c>
      <c r="J306" s="437" t="s">
        <v>231</v>
      </c>
      <c r="K306" s="437" t="s">
        <v>1396</v>
      </c>
      <c r="L306" s="437" t="s">
        <v>1072</v>
      </c>
      <c r="M306" s="437" t="s">
        <v>1072</v>
      </c>
      <c r="N306" s="437" t="s">
        <v>1986</v>
      </c>
      <c r="O306" s="437"/>
      <c r="P306" s="437"/>
      <c r="Q306" s="437"/>
      <c r="R306" s="437"/>
      <c r="S306" s="437" t="s">
        <v>478</v>
      </c>
      <c r="T306" s="437" t="s">
        <v>789</v>
      </c>
      <c r="U306" s="437" t="s">
        <v>1359</v>
      </c>
      <c r="V306" s="437"/>
      <c r="W306" s="437" t="s">
        <v>1067</v>
      </c>
      <c r="X306" s="437" t="s">
        <v>789</v>
      </c>
      <c r="Y306" s="437"/>
      <c r="Z306" s="437"/>
    </row>
    <row r="307" spans="1:26" s="341" customFormat="1" ht="20.100000000000001" customHeight="1" x14ac:dyDescent="0.2">
      <c r="A307" s="437">
        <v>306</v>
      </c>
      <c r="B307" s="437" t="s">
        <v>217</v>
      </c>
      <c r="C307" s="437" t="s">
        <v>1068</v>
      </c>
      <c r="D307" s="437" t="s">
        <v>1069</v>
      </c>
      <c r="E307" s="437" t="s">
        <v>774</v>
      </c>
      <c r="F307" s="438" t="s">
        <v>229</v>
      </c>
      <c r="G307" s="437" t="s">
        <v>1782</v>
      </c>
      <c r="H307" s="437" t="s">
        <v>23</v>
      </c>
      <c r="I307" s="437" t="s">
        <v>765</v>
      </c>
      <c r="J307" s="437" t="s">
        <v>236</v>
      </c>
      <c r="K307" s="437" t="s">
        <v>1390</v>
      </c>
      <c r="L307" s="437" t="s">
        <v>1072</v>
      </c>
      <c r="M307" s="437" t="s">
        <v>1072</v>
      </c>
      <c r="N307" s="437" t="s">
        <v>1985</v>
      </c>
      <c r="O307" s="437"/>
      <c r="P307" s="437"/>
      <c r="Q307" s="437"/>
      <c r="R307" s="437"/>
      <c r="S307" s="437" t="s">
        <v>1070</v>
      </c>
      <c r="T307" s="437" t="s">
        <v>789</v>
      </c>
      <c r="U307" s="437" t="s">
        <v>1341</v>
      </c>
      <c r="V307" s="437" t="s">
        <v>2083</v>
      </c>
      <c r="W307" s="437" t="s">
        <v>1071</v>
      </c>
      <c r="X307" s="437" t="s">
        <v>789</v>
      </c>
      <c r="Y307" s="437" t="s">
        <v>1349</v>
      </c>
      <c r="Z307" s="437" t="s">
        <v>2084</v>
      </c>
    </row>
    <row r="308" spans="1:26" ht="20.100000000000001" customHeight="1" x14ac:dyDescent="0.2">
      <c r="A308" s="343">
        <v>307</v>
      </c>
      <c r="B308" s="343" t="s">
        <v>218</v>
      </c>
      <c r="C308" s="343" t="s">
        <v>2298</v>
      </c>
      <c r="D308" s="343" t="s">
        <v>1075</v>
      </c>
      <c r="E308" s="343" t="s">
        <v>774</v>
      </c>
      <c r="F308" s="344" t="s">
        <v>229</v>
      </c>
      <c r="G308" s="343" t="s">
        <v>1782</v>
      </c>
      <c r="H308" s="343" t="s">
        <v>23</v>
      </c>
      <c r="I308" s="343" t="s">
        <v>765</v>
      </c>
      <c r="J308" s="343" t="s">
        <v>1076</v>
      </c>
      <c r="K308" s="343" t="s">
        <v>1379</v>
      </c>
      <c r="L308" s="343" t="s">
        <v>2293</v>
      </c>
      <c r="M308" s="343" t="s">
        <v>2293</v>
      </c>
      <c r="N308" s="343" t="s">
        <v>2263</v>
      </c>
      <c r="O308" s="343"/>
      <c r="P308" s="343"/>
      <c r="Q308" s="343"/>
      <c r="R308" s="343"/>
      <c r="S308" s="343" t="s">
        <v>1077</v>
      </c>
      <c r="T308" s="343" t="s">
        <v>791</v>
      </c>
      <c r="U308" s="343"/>
      <c r="V308" s="343"/>
      <c r="W308" s="343" t="s">
        <v>1078</v>
      </c>
      <c r="X308" s="343"/>
      <c r="Y308" s="343"/>
      <c r="Z308" s="343"/>
    </row>
    <row r="309" spans="1:26" ht="20.100000000000001" customHeight="1" x14ac:dyDescent="0.2">
      <c r="A309" s="343">
        <v>308</v>
      </c>
      <c r="B309" s="343" t="s">
        <v>218</v>
      </c>
      <c r="C309" s="343" t="s">
        <v>2299</v>
      </c>
      <c r="D309" s="343" t="s">
        <v>1079</v>
      </c>
      <c r="E309" s="343" t="s">
        <v>774</v>
      </c>
      <c r="F309" s="344" t="s">
        <v>229</v>
      </c>
      <c r="G309" s="343" t="s">
        <v>1782</v>
      </c>
      <c r="H309" s="343" t="s">
        <v>23</v>
      </c>
      <c r="I309" s="343" t="s">
        <v>765</v>
      </c>
      <c r="J309" s="343" t="s">
        <v>232</v>
      </c>
      <c r="K309" s="343" t="s">
        <v>1407</v>
      </c>
      <c r="L309" s="343" t="s">
        <v>1264</v>
      </c>
      <c r="M309" s="343" t="s">
        <v>1264</v>
      </c>
      <c r="N309" s="343" t="s">
        <v>2217</v>
      </c>
      <c r="O309" s="343"/>
      <c r="P309" s="343"/>
      <c r="Q309" s="343"/>
      <c r="R309" s="343"/>
      <c r="S309" s="343" t="s">
        <v>1080</v>
      </c>
      <c r="T309" s="343" t="s">
        <v>791</v>
      </c>
      <c r="U309" s="343"/>
      <c r="V309" s="343"/>
      <c r="W309" s="343" t="s">
        <v>1081</v>
      </c>
      <c r="X309" s="343" t="s">
        <v>791</v>
      </c>
      <c r="Y309" s="343"/>
      <c r="Z309" s="343"/>
    </row>
    <row r="310" spans="1:26" ht="20.100000000000001" customHeight="1" x14ac:dyDescent="0.2">
      <c r="A310" s="343">
        <v>309</v>
      </c>
      <c r="B310" s="343" t="s">
        <v>218</v>
      </c>
      <c r="C310" s="343" t="s">
        <v>2300</v>
      </c>
      <c r="D310" s="343" t="s">
        <v>1082</v>
      </c>
      <c r="E310" s="343"/>
      <c r="F310" s="344" t="s">
        <v>229</v>
      </c>
      <c r="G310" s="343" t="s">
        <v>1782</v>
      </c>
      <c r="H310" s="343" t="s">
        <v>23</v>
      </c>
      <c r="I310" s="343" t="s">
        <v>765</v>
      </c>
      <c r="J310" s="343" t="s">
        <v>232</v>
      </c>
      <c r="K310" s="343" t="s">
        <v>2085</v>
      </c>
      <c r="L310" s="343" t="s">
        <v>1308</v>
      </c>
      <c r="M310" s="343" t="s">
        <v>1308</v>
      </c>
      <c r="N310" s="343" t="s">
        <v>2264</v>
      </c>
      <c r="O310" s="343"/>
      <c r="P310" s="343"/>
      <c r="Q310" s="343"/>
      <c r="R310" s="343"/>
      <c r="S310" s="343" t="s">
        <v>1084</v>
      </c>
      <c r="T310" s="343" t="s">
        <v>791</v>
      </c>
      <c r="U310" s="343"/>
      <c r="V310" s="343"/>
      <c r="W310" s="343" t="s">
        <v>1085</v>
      </c>
      <c r="X310" s="343" t="s">
        <v>791</v>
      </c>
      <c r="Y310" s="343"/>
      <c r="Z310" s="343"/>
    </row>
    <row r="311" spans="1:26" ht="20.100000000000001" customHeight="1" x14ac:dyDescent="0.2">
      <c r="A311" s="343">
        <v>310</v>
      </c>
      <c r="B311" s="343" t="s">
        <v>218</v>
      </c>
      <c r="C311" s="343" t="s">
        <v>2302</v>
      </c>
      <c r="D311" s="343" t="s">
        <v>1087</v>
      </c>
      <c r="E311" s="343"/>
      <c r="F311" s="344" t="s">
        <v>229</v>
      </c>
      <c r="G311" s="343" t="s">
        <v>1782</v>
      </c>
      <c r="H311" s="343" t="s">
        <v>23</v>
      </c>
      <c r="I311" s="343" t="s">
        <v>765</v>
      </c>
      <c r="J311" s="343" t="s">
        <v>232</v>
      </c>
      <c r="K311" s="343" t="s">
        <v>1378</v>
      </c>
      <c r="L311" s="343" t="s">
        <v>1074</v>
      </c>
      <c r="M311" s="343" t="s">
        <v>1074</v>
      </c>
      <c r="N311" s="343" t="s">
        <v>2237</v>
      </c>
      <c r="O311" s="343"/>
      <c r="P311" s="343"/>
      <c r="Q311" s="343"/>
      <c r="R311" s="343"/>
      <c r="S311" s="343" t="s">
        <v>840</v>
      </c>
      <c r="T311" s="343" t="s">
        <v>791</v>
      </c>
      <c r="U311" s="343"/>
      <c r="V311" s="343"/>
      <c r="W311" s="343" t="s">
        <v>237</v>
      </c>
      <c r="X311" s="343" t="s">
        <v>791</v>
      </c>
      <c r="Y311" s="343"/>
      <c r="Z311" s="343"/>
    </row>
    <row r="312" spans="1:26" ht="20.100000000000001" customHeight="1" x14ac:dyDescent="0.2">
      <c r="A312" s="343">
        <v>311</v>
      </c>
      <c r="B312" s="343" t="s">
        <v>218</v>
      </c>
      <c r="C312" s="343" t="s">
        <v>2303</v>
      </c>
      <c r="D312" s="343" t="s">
        <v>1088</v>
      </c>
      <c r="E312" s="343"/>
      <c r="F312" s="344" t="s">
        <v>229</v>
      </c>
      <c r="G312" s="343" t="s">
        <v>1782</v>
      </c>
      <c r="H312" s="343" t="s">
        <v>23</v>
      </c>
      <c r="I312" s="343" t="s">
        <v>765</v>
      </c>
      <c r="J312" s="343" t="s">
        <v>232</v>
      </c>
      <c r="K312" s="343" t="s">
        <v>1385</v>
      </c>
      <c r="L312" s="343" t="s">
        <v>1086</v>
      </c>
      <c r="M312" s="343" t="s">
        <v>1086</v>
      </c>
      <c r="N312" s="343" t="s">
        <v>2221</v>
      </c>
      <c r="O312" s="343"/>
      <c r="P312" s="343"/>
      <c r="Q312" s="343"/>
      <c r="R312" s="343"/>
      <c r="S312" s="343" t="s">
        <v>1360</v>
      </c>
      <c r="T312" s="343" t="s">
        <v>789</v>
      </c>
      <c r="U312" s="343"/>
      <c r="V312" s="343"/>
      <c r="W312" s="343" t="s">
        <v>1361</v>
      </c>
      <c r="X312" s="343" t="s">
        <v>789</v>
      </c>
      <c r="Y312" s="343"/>
      <c r="Z312" s="343"/>
    </row>
    <row r="313" spans="1:26" ht="20.100000000000001" customHeight="1" x14ac:dyDescent="0.2">
      <c r="A313" s="343">
        <v>312</v>
      </c>
      <c r="B313" s="343" t="s">
        <v>218</v>
      </c>
      <c r="C313" s="343" t="s">
        <v>2304</v>
      </c>
      <c r="D313" s="343" t="s">
        <v>1089</v>
      </c>
      <c r="E313" s="343" t="s">
        <v>774</v>
      </c>
      <c r="F313" s="344" t="s">
        <v>229</v>
      </c>
      <c r="G313" s="343" t="s">
        <v>1782</v>
      </c>
      <c r="H313" s="343" t="s">
        <v>23</v>
      </c>
      <c r="I313" s="343" t="s">
        <v>765</v>
      </c>
      <c r="J313" s="343" t="s">
        <v>232</v>
      </c>
      <c r="K313" s="343" t="s">
        <v>1418</v>
      </c>
      <c r="L313" s="343" t="s">
        <v>1086</v>
      </c>
      <c r="M313" s="343" t="s">
        <v>1086</v>
      </c>
      <c r="N313" s="343" t="s">
        <v>2207</v>
      </c>
      <c r="O313" s="343"/>
      <c r="P313" s="343"/>
      <c r="Q313" s="343"/>
      <c r="R313" s="343"/>
      <c r="S313" s="343" t="s">
        <v>1090</v>
      </c>
      <c r="T313" s="343" t="s">
        <v>791</v>
      </c>
      <c r="U313" s="343"/>
      <c r="V313" s="343"/>
      <c r="W313" s="343" t="s">
        <v>1091</v>
      </c>
      <c r="X313" s="343" t="s">
        <v>791</v>
      </c>
      <c r="Y313" s="343"/>
      <c r="Z313" s="343"/>
    </row>
    <row r="314" spans="1:26" ht="20.100000000000001" customHeight="1" x14ac:dyDescent="0.2">
      <c r="A314" s="343">
        <v>313</v>
      </c>
      <c r="B314" s="343" t="s">
        <v>218</v>
      </c>
      <c r="C314" s="343" t="s">
        <v>381</v>
      </c>
      <c r="D314" s="343" t="s">
        <v>1092</v>
      </c>
      <c r="E314" s="343"/>
      <c r="F314" s="344" t="s">
        <v>229</v>
      </c>
      <c r="G314" s="343" t="s">
        <v>1782</v>
      </c>
      <c r="H314" s="343" t="s">
        <v>23</v>
      </c>
      <c r="I314" s="343" t="s">
        <v>765</v>
      </c>
      <c r="J314" s="343" t="s">
        <v>232</v>
      </c>
      <c r="K314" s="343" t="s">
        <v>1424</v>
      </c>
      <c r="L314" s="343" t="s">
        <v>1264</v>
      </c>
      <c r="M314" s="343" t="s">
        <v>1264</v>
      </c>
      <c r="N314" s="343" t="s">
        <v>2241</v>
      </c>
      <c r="O314" s="343"/>
      <c r="P314" s="343"/>
      <c r="Q314" s="343"/>
      <c r="R314" s="343"/>
      <c r="S314" s="343" t="s">
        <v>1093</v>
      </c>
      <c r="T314" s="343" t="s">
        <v>791</v>
      </c>
      <c r="U314" s="343"/>
      <c r="V314" s="343"/>
      <c r="W314" s="343" t="s">
        <v>315</v>
      </c>
      <c r="X314" s="343" t="s">
        <v>791</v>
      </c>
      <c r="Y314" s="343"/>
      <c r="Z314" s="343"/>
    </row>
    <row r="315" spans="1:26" ht="20.100000000000001" customHeight="1" x14ac:dyDescent="0.2">
      <c r="A315" s="343">
        <v>314</v>
      </c>
      <c r="B315" s="343" t="s">
        <v>218</v>
      </c>
      <c r="C315" s="343" t="s">
        <v>2305</v>
      </c>
      <c r="D315" s="343" t="s">
        <v>1094</v>
      </c>
      <c r="E315" s="343" t="s">
        <v>774</v>
      </c>
      <c r="F315" s="344" t="s">
        <v>229</v>
      </c>
      <c r="G315" s="343" t="s">
        <v>1782</v>
      </c>
      <c r="H315" s="343" t="s">
        <v>23</v>
      </c>
      <c r="I315" s="343" t="s">
        <v>765</v>
      </c>
      <c r="J315" s="343" t="s">
        <v>232</v>
      </c>
      <c r="K315" s="343" t="s">
        <v>2086</v>
      </c>
      <c r="L315" s="343" t="s">
        <v>2294</v>
      </c>
      <c r="M315" s="343" t="s">
        <v>2294</v>
      </c>
      <c r="N315" s="343" t="s">
        <v>2265</v>
      </c>
      <c r="O315" s="343"/>
      <c r="P315" s="343"/>
      <c r="Q315" s="343"/>
      <c r="R315" s="343"/>
      <c r="S315" s="343" t="s">
        <v>1095</v>
      </c>
      <c r="T315" s="343" t="s">
        <v>1362</v>
      </c>
      <c r="U315" s="343"/>
      <c r="V315" s="343"/>
      <c r="W315" s="343" t="s">
        <v>1096</v>
      </c>
      <c r="X315" s="343" t="s">
        <v>1363</v>
      </c>
      <c r="Y315" s="343"/>
      <c r="Z315" s="343"/>
    </row>
    <row r="316" spans="1:26" ht="20.100000000000001" customHeight="1" x14ac:dyDescent="0.2">
      <c r="A316" s="343">
        <v>315</v>
      </c>
      <c r="B316" s="343" t="s">
        <v>218</v>
      </c>
      <c r="C316" s="343" t="s">
        <v>1697</v>
      </c>
      <c r="D316" s="343" t="s">
        <v>1097</v>
      </c>
      <c r="E316" s="343"/>
      <c r="F316" s="344" t="s">
        <v>229</v>
      </c>
      <c r="G316" s="343" t="s">
        <v>1782</v>
      </c>
      <c r="H316" s="343" t="s">
        <v>23</v>
      </c>
      <c r="I316" s="343" t="s">
        <v>765</v>
      </c>
      <c r="J316" s="343" t="s">
        <v>232</v>
      </c>
      <c r="K316" s="343" t="s">
        <v>1417</v>
      </c>
      <c r="L316" s="343" t="s">
        <v>1278</v>
      </c>
      <c r="M316" s="343" t="s">
        <v>1278</v>
      </c>
      <c r="N316" s="343" t="s">
        <v>2230</v>
      </c>
      <c r="O316" s="343"/>
      <c r="P316" s="343"/>
      <c r="Q316" s="343"/>
      <c r="R316" s="343"/>
      <c r="S316" s="343" t="s">
        <v>1098</v>
      </c>
      <c r="T316" s="343" t="s">
        <v>791</v>
      </c>
      <c r="U316" s="343"/>
      <c r="V316" s="343"/>
      <c r="W316" s="343" t="s">
        <v>237</v>
      </c>
      <c r="X316" s="343" t="s">
        <v>791</v>
      </c>
      <c r="Y316" s="343"/>
      <c r="Z316" s="343"/>
    </row>
    <row r="317" spans="1:26" ht="20.100000000000001" customHeight="1" x14ac:dyDescent="0.2">
      <c r="A317" s="343">
        <v>316</v>
      </c>
      <c r="B317" s="343" t="s">
        <v>218</v>
      </c>
      <c r="C317" s="343" t="s">
        <v>2306</v>
      </c>
      <c r="D317" s="343" t="s">
        <v>1058</v>
      </c>
      <c r="E317" s="343"/>
      <c r="F317" s="344" t="s">
        <v>229</v>
      </c>
      <c r="G317" s="343" t="s">
        <v>1782</v>
      </c>
      <c r="H317" s="343" t="s">
        <v>22</v>
      </c>
      <c r="I317" s="343" t="s">
        <v>344</v>
      </c>
      <c r="J317" s="343" t="s">
        <v>1099</v>
      </c>
      <c r="K317" s="343" t="s">
        <v>2087</v>
      </c>
      <c r="L317" s="343" t="s">
        <v>2295</v>
      </c>
      <c r="M317" s="343" t="s">
        <v>2295</v>
      </c>
      <c r="N317" s="343" t="s">
        <v>2266</v>
      </c>
      <c r="O317" s="343"/>
      <c r="P317" s="343"/>
      <c r="Q317" s="343"/>
      <c r="R317" s="343"/>
      <c r="S317" s="343" t="s">
        <v>1100</v>
      </c>
      <c r="T317" s="343" t="s">
        <v>791</v>
      </c>
      <c r="U317" s="343"/>
      <c r="V317" s="343"/>
      <c r="W317" s="343" t="s">
        <v>1101</v>
      </c>
      <c r="X317" s="343" t="s">
        <v>791</v>
      </c>
      <c r="Y317" s="343"/>
      <c r="Z317" s="343"/>
    </row>
    <row r="318" spans="1:26" ht="20.100000000000001" customHeight="1" x14ac:dyDescent="0.2">
      <c r="A318" s="343">
        <v>317</v>
      </c>
      <c r="B318" s="343" t="s">
        <v>218</v>
      </c>
      <c r="C318" s="343" t="s">
        <v>2307</v>
      </c>
      <c r="D318" s="343" t="s">
        <v>1102</v>
      </c>
      <c r="E318" s="343" t="s">
        <v>774</v>
      </c>
      <c r="F318" s="344" t="s">
        <v>229</v>
      </c>
      <c r="G318" s="343" t="s">
        <v>1782</v>
      </c>
      <c r="H318" s="343" t="s">
        <v>23</v>
      </c>
      <c r="I318" s="343" t="s">
        <v>765</v>
      </c>
      <c r="J318" s="343" t="s">
        <v>1076</v>
      </c>
      <c r="K318" s="343" t="s">
        <v>2088</v>
      </c>
      <c r="L318" s="343" t="s">
        <v>1083</v>
      </c>
      <c r="M318" s="343" t="s">
        <v>1083</v>
      </c>
      <c r="N318" s="343" t="s">
        <v>2267</v>
      </c>
      <c r="O318" s="343"/>
      <c r="P318" s="343"/>
      <c r="Q318" s="343"/>
      <c r="R318" s="343"/>
      <c r="S318" s="343" t="s">
        <v>1103</v>
      </c>
      <c r="T318" s="343" t="s">
        <v>791</v>
      </c>
      <c r="U318" s="343"/>
      <c r="V318" s="343"/>
      <c r="W318" s="343" t="s">
        <v>506</v>
      </c>
      <c r="X318" s="343" t="s">
        <v>791</v>
      </c>
      <c r="Y318" s="343"/>
      <c r="Z318" s="343"/>
    </row>
    <row r="319" spans="1:26" ht="20.100000000000001" customHeight="1" x14ac:dyDescent="0.2">
      <c r="A319" s="343">
        <v>318</v>
      </c>
      <c r="B319" s="343" t="s">
        <v>218</v>
      </c>
      <c r="C319" s="343" t="s">
        <v>2309</v>
      </c>
      <c r="D319" s="343" t="s">
        <v>1104</v>
      </c>
      <c r="E319" s="343" t="s">
        <v>774</v>
      </c>
      <c r="F319" s="344" t="s">
        <v>230</v>
      </c>
      <c r="G319" s="343" t="s">
        <v>1782</v>
      </c>
      <c r="H319" s="343" t="s">
        <v>22</v>
      </c>
      <c r="I319" s="343" t="s">
        <v>344</v>
      </c>
      <c r="J319" s="343" t="s">
        <v>232</v>
      </c>
      <c r="K319" s="343" t="s">
        <v>1406</v>
      </c>
      <c r="L319" s="343" t="s">
        <v>1074</v>
      </c>
      <c r="M319" s="343" t="s">
        <v>1074</v>
      </c>
      <c r="N319" s="343" t="s">
        <v>2089</v>
      </c>
      <c r="O319" s="343"/>
      <c r="P319" s="343"/>
      <c r="Q319" s="343"/>
      <c r="R319" s="343"/>
      <c r="S319" s="343" t="s">
        <v>1105</v>
      </c>
      <c r="T319" s="343" t="s">
        <v>791</v>
      </c>
      <c r="U319" s="343"/>
      <c r="V319" s="343"/>
      <c r="W319" s="343" t="s">
        <v>1106</v>
      </c>
      <c r="X319" s="343" t="s">
        <v>791</v>
      </c>
      <c r="Y319" s="343"/>
      <c r="Z319" s="343"/>
    </row>
    <row r="320" spans="1:26" ht="20.100000000000001" customHeight="1" x14ac:dyDescent="0.2">
      <c r="A320" s="343">
        <v>319</v>
      </c>
      <c r="B320" s="343" t="s">
        <v>218</v>
      </c>
      <c r="C320" s="343" t="s">
        <v>2311</v>
      </c>
      <c r="D320" s="343" t="s">
        <v>1107</v>
      </c>
      <c r="E320" s="343" t="s">
        <v>774</v>
      </c>
      <c r="F320" s="344" t="s">
        <v>229</v>
      </c>
      <c r="G320" s="343" t="s">
        <v>1782</v>
      </c>
      <c r="H320" s="343" t="s">
        <v>23</v>
      </c>
      <c r="I320" s="343" t="s">
        <v>765</v>
      </c>
      <c r="J320" s="343" t="s">
        <v>232</v>
      </c>
      <c r="K320" s="343" t="s">
        <v>1417</v>
      </c>
      <c r="L320" s="343" t="s">
        <v>1278</v>
      </c>
      <c r="M320" s="343" t="s">
        <v>1278</v>
      </c>
      <c r="N320" s="343" t="s">
        <v>2230</v>
      </c>
      <c r="O320" s="343"/>
      <c r="P320" s="343"/>
      <c r="Q320" s="343"/>
      <c r="R320" s="343"/>
      <c r="S320" s="343" t="s">
        <v>1108</v>
      </c>
      <c r="T320" s="343" t="s">
        <v>791</v>
      </c>
      <c r="U320" s="343"/>
      <c r="V320" s="343"/>
      <c r="W320" s="343" t="s">
        <v>611</v>
      </c>
      <c r="X320" s="343" t="s">
        <v>791</v>
      </c>
      <c r="Y320" s="343"/>
      <c r="Z320" s="343"/>
    </row>
    <row r="321" spans="1:26" ht="20.100000000000001" customHeight="1" x14ac:dyDescent="0.2">
      <c r="A321" s="343">
        <v>320</v>
      </c>
      <c r="B321" s="343" t="s">
        <v>218</v>
      </c>
      <c r="C321" s="343" t="s">
        <v>2312</v>
      </c>
      <c r="D321" s="343" t="s">
        <v>1109</v>
      </c>
      <c r="E321" s="343" t="s">
        <v>774</v>
      </c>
      <c r="F321" s="344" t="s">
        <v>229</v>
      </c>
      <c r="G321" s="343" t="s">
        <v>1782</v>
      </c>
      <c r="H321" s="343" t="s">
        <v>23</v>
      </c>
      <c r="I321" s="343" t="s">
        <v>765</v>
      </c>
      <c r="J321" s="343" t="s">
        <v>1110</v>
      </c>
      <c r="K321" s="343" t="s">
        <v>1415</v>
      </c>
      <c r="L321" s="343" t="s">
        <v>1278</v>
      </c>
      <c r="M321" s="343" t="s">
        <v>1278</v>
      </c>
      <c r="N321" s="343" t="s">
        <v>2219</v>
      </c>
      <c r="O321" s="343"/>
      <c r="P321" s="343"/>
      <c r="Q321" s="343"/>
      <c r="R321" s="343"/>
      <c r="S321" s="343" t="s">
        <v>1111</v>
      </c>
      <c r="T321" s="343" t="s">
        <v>791</v>
      </c>
      <c r="U321" s="343"/>
      <c r="V321" s="343"/>
      <c r="W321" s="343" t="s">
        <v>95</v>
      </c>
      <c r="X321" s="343" t="s">
        <v>791</v>
      </c>
      <c r="Y321" s="343"/>
      <c r="Z321" s="343"/>
    </row>
    <row r="322" spans="1:26" ht="20.100000000000001" customHeight="1" x14ac:dyDescent="0.2">
      <c r="A322" s="343">
        <v>321</v>
      </c>
      <c r="B322" s="343" t="s">
        <v>218</v>
      </c>
      <c r="C322" s="343" t="s">
        <v>2313</v>
      </c>
      <c r="D322" s="343" t="s">
        <v>1112</v>
      </c>
      <c r="E322" s="343" t="s">
        <v>774</v>
      </c>
      <c r="F322" s="344" t="s">
        <v>229</v>
      </c>
      <c r="G322" s="343" t="s">
        <v>1782</v>
      </c>
      <c r="H322" s="343" t="s">
        <v>23</v>
      </c>
      <c r="I322" s="343" t="s">
        <v>765</v>
      </c>
      <c r="J322" s="343" t="s">
        <v>232</v>
      </c>
      <c r="K322" s="343" t="s">
        <v>1417</v>
      </c>
      <c r="L322" s="343" t="s">
        <v>1278</v>
      </c>
      <c r="M322" s="343" t="s">
        <v>1278</v>
      </c>
      <c r="N322" s="343" t="s">
        <v>2230</v>
      </c>
      <c r="O322" s="343"/>
      <c r="P322" s="343"/>
      <c r="Q322" s="343"/>
      <c r="R322" s="343"/>
      <c r="S322" s="343" t="s">
        <v>580</v>
      </c>
      <c r="T322" s="343" t="s">
        <v>791</v>
      </c>
      <c r="U322" s="343"/>
      <c r="V322" s="343"/>
      <c r="W322" s="343" t="s">
        <v>581</v>
      </c>
      <c r="X322" s="343" t="s">
        <v>791</v>
      </c>
      <c r="Y322" s="343"/>
      <c r="Z322" s="343"/>
    </row>
    <row r="323" spans="1:26" ht="20.100000000000001" customHeight="1" x14ac:dyDescent="0.2">
      <c r="A323" s="343">
        <v>322</v>
      </c>
      <c r="B323" s="343" t="s">
        <v>218</v>
      </c>
      <c r="C323" s="343" t="s">
        <v>1580</v>
      </c>
      <c r="D323" s="343" t="s">
        <v>1113</v>
      </c>
      <c r="E323" s="343" t="s">
        <v>774</v>
      </c>
      <c r="F323" s="344" t="s">
        <v>229</v>
      </c>
      <c r="G323" s="343" t="s">
        <v>1782</v>
      </c>
      <c r="H323" s="343" t="s">
        <v>23</v>
      </c>
      <c r="I323" s="343" t="s">
        <v>765</v>
      </c>
      <c r="J323" s="343" t="s">
        <v>232</v>
      </c>
      <c r="K323" s="343" t="s">
        <v>1417</v>
      </c>
      <c r="L323" s="343" t="s">
        <v>1278</v>
      </c>
      <c r="M323" s="343" t="s">
        <v>1278</v>
      </c>
      <c r="N323" s="343" t="s">
        <v>2230</v>
      </c>
      <c r="O323" s="343" t="s">
        <v>647</v>
      </c>
      <c r="P323" s="343" t="s">
        <v>2437</v>
      </c>
      <c r="Q323" s="343"/>
      <c r="R323" s="343"/>
      <c r="S323" s="343" t="s">
        <v>1114</v>
      </c>
      <c r="T323" s="343" t="s">
        <v>791</v>
      </c>
      <c r="U323" s="343"/>
      <c r="V323" s="343"/>
      <c r="W323" s="343" t="s">
        <v>1115</v>
      </c>
      <c r="X323" s="343" t="s">
        <v>791</v>
      </c>
      <c r="Y323" s="343"/>
      <c r="Z323" s="343"/>
    </row>
    <row r="324" spans="1:26" ht="20.100000000000001" customHeight="1" x14ac:dyDescent="0.2">
      <c r="A324" s="343">
        <v>323</v>
      </c>
      <c r="B324" s="343" t="s">
        <v>218</v>
      </c>
      <c r="C324" s="343" t="s">
        <v>2314</v>
      </c>
      <c r="D324" s="343" t="s">
        <v>1112</v>
      </c>
      <c r="E324" s="343"/>
      <c r="F324" s="344" t="s">
        <v>229</v>
      </c>
      <c r="G324" s="343" t="s">
        <v>1782</v>
      </c>
      <c r="H324" s="343" t="s">
        <v>23</v>
      </c>
      <c r="I324" s="343" t="s">
        <v>765</v>
      </c>
      <c r="J324" s="343" t="s">
        <v>232</v>
      </c>
      <c r="K324" s="343" t="s">
        <v>1412</v>
      </c>
      <c r="L324" s="343" t="s">
        <v>1264</v>
      </c>
      <c r="M324" s="343" t="s">
        <v>1264</v>
      </c>
      <c r="N324" s="343" t="s">
        <v>2244</v>
      </c>
      <c r="O324" s="343"/>
      <c r="P324" s="343"/>
      <c r="Q324" s="343"/>
      <c r="R324" s="343"/>
      <c r="S324" s="343" t="s">
        <v>1116</v>
      </c>
      <c r="T324" s="343" t="s">
        <v>791</v>
      </c>
      <c r="U324" s="343"/>
      <c r="V324" s="343"/>
      <c r="W324" s="343" t="s">
        <v>1117</v>
      </c>
      <c r="X324" s="343" t="s">
        <v>791</v>
      </c>
      <c r="Y324" s="343"/>
      <c r="Z324" s="343"/>
    </row>
    <row r="325" spans="1:26" ht="20.100000000000001" customHeight="1" x14ac:dyDescent="0.2">
      <c r="A325" s="343">
        <v>324</v>
      </c>
      <c r="B325" s="343" t="s">
        <v>218</v>
      </c>
      <c r="C325" s="343" t="s">
        <v>166</v>
      </c>
      <c r="D325" s="343" t="s">
        <v>1118</v>
      </c>
      <c r="E325" s="343"/>
      <c r="F325" s="344" t="s">
        <v>229</v>
      </c>
      <c r="G325" s="343" t="s">
        <v>1782</v>
      </c>
      <c r="H325" s="343" t="s">
        <v>23</v>
      </c>
      <c r="I325" s="343" t="s">
        <v>765</v>
      </c>
      <c r="J325" s="343" t="s">
        <v>232</v>
      </c>
      <c r="K325" s="343" t="s">
        <v>1398</v>
      </c>
      <c r="L325" s="343" t="s">
        <v>1086</v>
      </c>
      <c r="M325" s="343" t="s">
        <v>1086</v>
      </c>
      <c r="N325" s="343" t="s">
        <v>2234</v>
      </c>
      <c r="O325" s="343"/>
      <c r="P325" s="343"/>
      <c r="Q325" s="343"/>
      <c r="R325" s="343"/>
      <c r="S325" s="343" t="s">
        <v>1119</v>
      </c>
      <c r="T325" s="343" t="s">
        <v>791</v>
      </c>
      <c r="U325" s="343"/>
      <c r="V325" s="343"/>
      <c r="W325" s="343" t="s">
        <v>1120</v>
      </c>
      <c r="X325" s="343" t="s">
        <v>791</v>
      </c>
      <c r="Y325" s="343"/>
      <c r="Z325" s="343"/>
    </row>
    <row r="326" spans="1:26" ht="20.100000000000001" customHeight="1" x14ac:dyDescent="0.2">
      <c r="A326" s="343">
        <v>325</v>
      </c>
      <c r="B326" s="343" t="s">
        <v>218</v>
      </c>
      <c r="C326" s="343" t="s">
        <v>2315</v>
      </c>
      <c r="D326" s="343" t="s">
        <v>682</v>
      </c>
      <c r="E326" s="343" t="s">
        <v>774</v>
      </c>
      <c r="F326" s="344" t="s">
        <v>230</v>
      </c>
      <c r="G326" s="343" t="s">
        <v>1782</v>
      </c>
      <c r="H326" s="343" t="s">
        <v>23</v>
      </c>
      <c r="I326" s="343" t="s">
        <v>765</v>
      </c>
      <c r="J326" s="343" t="s">
        <v>232</v>
      </c>
      <c r="K326" s="343" t="s">
        <v>1369</v>
      </c>
      <c r="L326" s="343" t="s">
        <v>1074</v>
      </c>
      <c r="M326" s="343" t="s">
        <v>1074</v>
      </c>
      <c r="N326" s="343" t="s">
        <v>2268</v>
      </c>
      <c r="O326" s="343" t="s">
        <v>647</v>
      </c>
      <c r="P326" s="343" t="s">
        <v>2437</v>
      </c>
      <c r="Q326" s="343"/>
      <c r="R326" s="343"/>
      <c r="S326" s="343" t="s">
        <v>1121</v>
      </c>
      <c r="T326" s="343" t="s">
        <v>791</v>
      </c>
      <c r="U326" s="343"/>
      <c r="V326" s="343"/>
      <c r="W326" s="343" t="s">
        <v>1122</v>
      </c>
      <c r="X326" s="343" t="s">
        <v>791</v>
      </c>
      <c r="Y326" s="343"/>
      <c r="Z326" s="343"/>
    </row>
    <row r="327" spans="1:26" ht="20.100000000000001" customHeight="1" x14ac:dyDescent="0.2">
      <c r="A327" s="343">
        <v>326</v>
      </c>
      <c r="B327" s="343" t="s">
        <v>218</v>
      </c>
      <c r="C327" s="343" t="s">
        <v>1124</v>
      </c>
      <c r="D327" s="343" t="s">
        <v>1125</v>
      </c>
      <c r="E327" s="343"/>
      <c r="F327" s="344" t="s">
        <v>229</v>
      </c>
      <c r="G327" s="343" t="s">
        <v>1782</v>
      </c>
      <c r="H327" s="343" t="s">
        <v>23</v>
      </c>
      <c r="I327" s="343" t="s">
        <v>765</v>
      </c>
      <c r="J327" s="343" t="s">
        <v>1126</v>
      </c>
      <c r="K327" s="343" t="s">
        <v>1996</v>
      </c>
      <c r="L327" s="343" t="s">
        <v>1278</v>
      </c>
      <c r="M327" s="343" t="s">
        <v>1278</v>
      </c>
      <c r="N327" s="343" t="s">
        <v>2233</v>
      </c>
      <c r="O327" s="343"/>
      <c r="P327" s="343"/>
      <c r="Q327" s="343"/>
      <c r="R327" s="343"/>
      <c r="S327" s="343" t="s">
        <v>1127</v>
      </c>
      <c r="T327" s="343" t="s">
        <v>1364</v>
      </c>
      <c r="U327" s="343"/>
      <c r="V327" s="343"/>
      <c r="W327" s="343" t="s">
        <v>1128</v>
      </c>
      <c r="X327" s="343" t="s">
        <v>1363</v>
      </c>
      <c r="Y327" s="343"/>
      <c r="Z327" s="343"/>
    </row>
    <row r="328" spans="1:26" ht="20.100000000000001" customHeight="1" x14ac:dyDescent="0.2">
      <c r="A328" s="343">
        <v>327</v>
      </c>
      <c r="B328" s="343" t="s">
        <v>218</v>
      </c>
      <c r="C328" s="343" t="s">
        <v>2316</v>
      </c>
      <c r="D328" s="343" t="s">
        <v>1129</v>
      </c>
      <c r="E328" s="343"/>
      <c r="F328" s="344" t="s">
        <v>229</v>
      </c>
      <c r="G328" s="343" t="s">
        <v>1782</v>
      </c>
      <c r="H328" s="343" t="s">
        <v>23</v>
      </c>
      <c r="I328" s="343" t="s">
        <v>765</v>
      </c>
      <c r="J328" s="343" t="s">
        <v>232</v>
      </c>
      <c r="K328" s="343" t="s">
        <v>1991</v>
      </c>
      <c r="L328" s="343" t="s">
        <v>1086</v>
      </c>
      <c r="M328" s="343" t="s">
        <v>1086</v>
      </c>
      <c r="N328" s="343" t="s">
        <v>2213</v>
      </c>
      <c r="O328" s="343"/>
      <c r="P328" s="343"/>
      <c r="Q328" s="343"/>
      <c r="R328" s="343"/>
      <c r="S328" s="343" t="s">
        <v>302</v>
      </c>
      <c r="T328" s="343" t="s">
        <v>1365</v>
      </c>
      <c r="U328" s="343"/>
      <c r="V328" s="343"/>
      <c r="W328" s="343" t="s">
        <v>1130</v>
      </c>
      <c r="X328" s="343" t="s">
        <v>1365</v>
      </c>
      <c r="Y328" s="343"/>
      <c r="Z328" s="343"/>
    </row>
    <row r="329" spans="1:26" ht="20.100000000000001" customHeight="1" x14ac:dyDescent="0.2">
      <c r="A329" s="343">
        <v>328</v>
      </c>
      <c r="B329" s="343" t="s">
        <v>218</v>
      </c>
      <c r="C329" s="343" t="s">
        <v>2317</v>
      </c>
      <c r="D329" s="343" t="s">
        <v>1131</v>
      </c>
      <c r="E329" s="343"/>
      <c r="F329" s="344" t="s">
        <v>229</v>
      </c>
      <c r="G329" s="343" t="s">
        <v>1782</v>
      </c>
      <c r="H329" s="343" t="s">
        <v>23</v>
      </c>
      <c r="I329" s="343" t="s">
        <v>765</v>
      </c>
      <c r="J329" s="343" t="s">
        <v>232</v>
      </c>
      <c r="K329" s="343" t="s">
        <v>1994</v>
      </c>
      <c r="L329" s="343" t="s">
        <v>1074</v>
      </c>
      <c r="M329" s="343" t="s">
        <v>1074</v>
      </c>
      <c r="N329" s="343" t="s">
        <v>2223</v>
      </c>
      <c r="O329" s="343" t="s">
        <v>647</v>
      </c>
      <c r="P329" s="343" t="s">
        <v>2437</v>
      </c>
      <c r="Q329" s="343"/>
      <c r="R329" s="343"/>
      <c r="S329" s="343" t="s">
        <v>1132</v>
      </c>
      <c r="T329" s="343" t="s">
        <v>791</v>
      </c>
      <c r="U329" s="343"/>
      <c r="V329" s="343"/>
      <c r="W329" s="343" t="s">
        <v>96</v>
      </c>
      <c r="X329" s="343" t="s">
        <v>791</v>
      </c>
      <c r="Y329" s="343"/>
      <c r="Z329" s="343"/>
    </row>
    <row r="330" spans="1:26" ht="20.100000000000001" customHeight="1" x14ac:dyDescent="0.2">
      <c r="A330" s="343">
        <v>329</v>
      </c>
      <c r="B330" s="343" t="s">
        <v>218</v>
      </c>
      <c r="C330" s="343" t="s">
        <v>2318</v>
      </c>
      <c r="D330" s="343" t="s">
        <v>1133</v>
      </c>
      <c r="E330" s="343" t="s">
        <v>774</v>
      </c>
      <c r="F330" s="344" t="s">
        <v>229</v>
      </c>
      <c r="G330" s="343" t="s">
        <v>1782</v>
      </c>
      <c r="H330" s="343" t="s">
        <v>23</v>
      </c>
      <c r="I330" s="343" t="s">
        <v>765</v>
      </c>
      <c r="J330" s="343" t="s">
        <v>232</v>
      </c>
      <c r="K330" s="343" t="s">
        <v>1401</v>
      </c>
      <c r="L330" s="343" t="s">
        <v>1073</v>
      </c>
      <c r="M330" s="343" t="s">
        <v>1073</v>
      </c>
      <c r="N330" s="343" t="s">
        <v>2227</v>
      </c>
      <c r="O330" s="343"/>
      <c r="P330" s="343"/>
      <c r="Q330" s="343"/>
      <c r="R330" s="343"/>
      <c r="S330" s="343" t="s">
        <v>170</v>
      </c>
      <c r="T330" s="343" t="s">
        <v>791</v>
      </c>
      <c r="U330" s="343"/>
      <c r="V330" s="343"/>
      <c r="W330" s="343" t="s">
        <v>171</v>
      </c>
      <c r="X330" s="343" t="s">
        <v>791</v>
      </c>
      <c r="Y330" s="343"/>
      <c r="Z330" s="343"/>
    </row>
    <row r="331" spans="1:26" ht="20.100000000000001" customHeight="1" x14ac:dyDescent="0.2">
      <c r="A331" s="343">
        <v>330</v>
      </c>
      <c r="B331" s="343" t="s">
        <v>218</v>
      </c>
      <c r="C331" s="343" t="s">
        <v>2319</v>
      </c>
      <c r="D331" s="343" t="s">
        <v>1134</v>
      </c>
      <c r="E331" s="343"/>
      <c r="F331" s="344" t="s">
        <v>229</v>
      </c>
      <c r="G331" s="343" t="s">
        <v>1782</v>
      </c>
      <c r="H331" s="343" t="s">
        <v>23</v>
      </c>
      <c r="I331" s="343" t="s">
        <v>765</v>
      </c>
      <c r="J331" s="343" t="s">
        <v>232</v>
      </c>
      <c r="K331" s="343" t="s">
        <v>1424</v>
      </c>
      <c r="L331" s="343" t="s">
        <v>1264</v>
      </c>
      <c r="M331" s="343" t="s">
        <v>1264</v>
      </c>
      <c r="N331" s="343" t="s">
        <v>2241</v>
      </c>
      <c r="O331" s="343"/>
      <c r="P331" s="343"/>
      <c r="Q331" s="343"/>
      <c r="R331" s="343"/>
      <c r="S331" s="343" t="s">
        <v>1135</v>
      </c>
      <c r="T331" s="343" t="s">
        <v>791</v>
      </c>
      <c r="U331" s="343"/>
      <c r="V331" s="343"/>
      <c r="W331" s="343" t="s">
        <v>1136</v>
      </c>
      <c r="X331" s="343" t="s">
        <v>791</v>
      </c>
      <c r="Y331" s="343"/>
      <c r="Z331" s="343"/>
    </row>
    <row r="332" spans="1:26" ht="20.100000000000001" customHeight="1" x14ac:dyDescent="0.2">
      <c r="A332" s="343">
        <v>331</v>
      </c>
      <c r="B332" s="343" t="s">
        <v>218</v>
      </c>
      <c r="C332" s="343" t="s">
        <v>2320</v>
      </c>
      <c r="D332" s="343" t="s">
        <v>1137</v>
      </c>
      <c r="E332" s="343"/>
      <c r="F332" s="344" t="s">
        <v>229</v>
      </c>
      <c r="G332" s="343" t="s">
        <v>1782</v>
      </c>
      <c r="H332" s="343" t="s">
        <v>23</v>
      </c>
      <c r="I332" s="343" t="s">
        <v>765</v>
      </c>
      <c r="J332" s="343" t="s">
        <v>232</v>
      </c>
      <c r="K332" s="343" t="s">
        <v>1991</v>
      </c>
      <c r="L332" s="343" t="s">
        <v>1086</v>
      </c>
      <c r="M332" s="343" t="s">
        <v>1086</v>
      </c>
      <c r="N332" s="343" t="s">
        <v>2213</v>
      </c>
      <c r="O332" s="343"/>
      <c r="P332" s="343"/>
      <c r="Q332" s="343"/>
      <c r="R332" s="343"/>
      <c r="S332" s="343" t="s">
        <v>1138</v>
      </c>
      <c r="T332" s="343" t="s">
        <v>791</v>
      </c>
      <c r="U332" s="343"/>
      <c r="V332" s="343"/>
      <c r="W332" s="343" t="s">
        <v>871</v>
      </c>
      <c r="X332" s="343" t="s">
        <v>791</v>
      </c>
      <c r="Y332" s="343"/>
      <c r="Z332" s="343"/>
    </row>
    <row r="333" spans="1:26" ht="20.100000000000001" customHeight="1" x14ac:dyDescent="0.2">
      <c r="A333" s="343">
        <v>332</v>
      </c>
      <c r="B333" s="343" t="s">
        <v>218</v>
      </c>
      <c r="C333" s="343" t="s">
        <v>0</v>
      </c>
      <c r="D333" s="343" t="s">
        <v>1087</v>
      </c>
      <c r="E333" s="343" t="s">
        <v>774</v>
      </c>
      <c r="F333" s="344" t="s">
        <v>229</v>
      </c>
      <c r="G333" s="343" t="s">
        <v>1782</v>
      </c>
      <c r="H333" s="343" t="s">
        <v>23</v>
      </c>
      <c r="I333" s="343" t="s">
        <v>765</v>
      </c>
      <c r="J333" s="343" t="s">
        <v>232</v>
      </c>
      <c r="K333" s="343" t="s">
        <v>1410</v>
      </c>
      <c r="L333" s="343" t="s">
        <v>1086</v>
      </c>
      <c r="M333" s="343" t="s">
        <v>1086</v>
      </c>
      <c r="N333" s="343" t="s">
        <v>2216</v>
      </c>
      <c r="O333" s="343"/>
      <c r="P333" s="343"/>
      <c r="Q333" s="343"/>
      <c r="R333" s="343"/>
      <c r="S333" s="343" t="s">
        <v>179</v>
      </c>
      <c r="T333" s="343" t="s">
        <v>791</v>
      </c>
      <c r="U333" s="343"/>
      <c r="V333" s="343"/>
      <c r="W333" s="343" t="s">
        <v>180</v>
      </c>
      <c r="X333" s="343" t="s">
        <v>791</v>
      </c>
      <c r="Y333" s="343"/>
      <c r="Z333" s="343"/>
    </row>
    <row r="334" spans="1:26" ht="20.100000000000001" customHeight="1" x14ac:dyDescent="0.2">
      <c r="A334" s="343">
        <v>333</v>
      </c>
      <c r="B334" s="343" t="s">
        <v>218</v>
      </c>
      <c r="C334" s="343" t="s">
        <v>2321</v>
      </c>
      <c r="D334" s="343" t="s">
        <v>1140</v>
      </c>
      <c r="E334" s="343"/>
      <c r="F334" s="344" t="s">
        <v>229</v>
      </c>
      <c r="G334" s="343" t="s">
        <v>1782</v>
      </c>
      <c r="H334" s="343" t="s">
        <v>23</v>
      </c>
      <c r="I334" s="343" t="s">
        <v>765</v>
      </c>
      <c r="J334" s="343" t="s">
        <v>232</v>
      </c>
      <c r="K334" s="343" t="s">
        <v>1371</v>
      </c>
      <c r="L334" s="343" t="s">
        <v>1278</v>
      </c>
      <c r="M334" s="343" t="s">
        <v>1278</v>
      </c>
      <c r="N334" s="343" t="s">
        <v>2226</v>
      </c>
      <c r="O334" s="343"/>
      <c r="P334" s="343"/>
      <c r="Q334" s="343"/>
      <c r="R334" s="343"/>
      <c r="S334" s="343" t="s">
        <v>1141</v>
      </c>
      <c r="T334" s="343" t="s">
        <v>791</v>
      </c>
      <c r="U334" s="343"/>
      <c r="V334" s="343"/>
      <c r="W334" s="343" t="s">
        <v>1142</v>
      </c>
      <c r="X334" s="343" t="s">
        <v>791</v>
      </c>
      <c r="Y334" s="343"/>
      <c r="Z334" s="343"/>
    </row>
    <row r="335" spans="1:26" ht="20.100000000000001" customHeight="1" x14ac:dyDescent="0.2">
      <c r="A335" s="343">
        <v>334</v>
      </c>
      <c r="B335" s="343" t="s">
        <v>218</v>
      </c>
      <c r="C335" s="343" t="s">
        <v>2322</v>
      </c>
      <c r="D335" s="343" t="s">
        <v>1143</v>
      </c>
      <c r="E335" s="343" t="s">
        <v>774</v>
      </c>
      <c r="F335" s="344" t="s">
        <v>229</v>
      </c>
      <c r="G335" s="343" t="s">
        <v>1782</v>
      </c>
      <c r="H335" s="343" t="s">
        <v>23</v>
      </c>
      <c r="I335" s="343" t="s">
        <v>765</v>
      </c>
      <c r="J335" s="343" t="s">
        <v>232</v>
      </c>
      <c r="K335" s="343" t="s">
        <v>1417</v>
      </c>
      <c r="L335" s="343" t="s">
        <v>1278</v>
      </c>
      <c r="M335" s="343" t="s">
        <v>1278</v>
      </c>
      <c r="N335" s="343" t="s">
        <v>2230</v>
      </c>
      <c r="O335" s="343" t="s">
        <v>647</v>
      </c>
      <c r="P335" s="343" t="s">
        <v>2437</v>
      </c>
      <c r="Q335" s="343"/>
      <c r="R335" s="343"/>
      <c r="S335" s="343" t="s">
        <v>355</v>
      </c>
      <c r="T335" s="343" t="s">
        <v>791</v>
      </c>
      <c r="U335" s="343"/>
      <c r="V335" s="343"/>
      <c r="W335" s="343" t="s">
        <v>356</v>
      </c>
      <c r="X335" s="343" t="s">
        <v>791</v>
      </c>
      <c r="Y335" s="343"/>
      <c r="Z335" s="343"/>
    </row>
    <row r="336" spans="1:26" ht="20.100000000000001" customHeight="1" x14ac:dyDescent="0.2">
      <c r="A336" s="343">
        <v>335</v>
      </c>
      <c r="B336" s="343" t="s">
        <v>218</v>
      </c>
      <c r="C336" s="343" t="s">
        <v>2323</v>
      </c>
      <c r="D336" s="343" t="s">
        <v>1144</v>
      </c>
      <c r="E336" s="343"/>
      <c r="F336" s="344" t="s">
        <v>230</v>
      </c>
      <c r="G336" s="343" t="s">
        <v>1782</v>
      </c>
      <c r="H336" s="343" t="s">
        <v>23</v>
      </c>
      <c r="I336" s="343" t="s">
        <v>765</v>
      </c>
      <c r="J336" s="343" t="s">
        <v>232</v>
      </c>
      <c r="K336" s="343" t="s">
        <v>1416</v>
      </c>
      <c r="L336" s="343" t="s">
        <v>1264</v>
      </c>
      <c r="M336" s="343" t="s">
        <v>1264</v>
      </c>
      <c r="N336" s="343" t="s">
        <v>2269</v>
      </c>
      <c r="O336" s="343"/>
      <c r="P336" s="343"/>
      <c r="Q336" s="343"/>
      <c r="R336" s="343"/>
      <c r="S336" s="343" t="s">
        <v>369</v>
      </c>
      <c r="T336" s="343" t="s">
        <v>791</v>
      </c>
      <c r="U336" s="343"/>
      <c r="V336" s="343"/>
      <c r="W336" s="343" t="s">
        <v>370</v>
      </c>
      <c r="X336" s="343" t="s">
        <v>791</v>
      </c>
      <c r="Y336" s="343"/>
      <c r="Z336" s="343"/>
    </row>
    <row r="337" spans="1:26" ht="20.100000000000001" customHeight="1" x14ac:dyDescent="0.2">
      <c r="A337" s="343">
        <v>336</v>
      </c>
      <c r="B337" s="343" t="s">
        <v>218</v>
      </c>
      <c r="C337" s="343" t="s">
        <v>2324</v>
      </c>
      <c r="D337" s="343" t="s">
        <v>1022</v>
      </c>
      <c r="E337" s="343" t="s">
        <v>774</v>
      </c>
      <c r="F337" s="344" t="s">
        <v>229</v>
      </c>
      <c r="G337" s="343" t="s">
        <v>1782</v>
      </c>
      <c r="H337" s="343" t="s">
        <v>23</v>
      </c>
      <c r="I337" s="343" t="s">
        <v>765</v>
      </c>
      <c r="J337" s="343" t="s">
        <v>232</v>
      </c>
      <c r="K337" s="343" t="s">
        <v>1378</v>
      </c>
      <c r="L337" s="343" t="s">
        <v>1074</v>
      </c>
      <c r="M337" s="343" t="s">
        <v>1074</v>
      </c>
      <c r="N337" s="343" t="s">
        <v>2237</v>
      </c>
      <c r="O337" s="343"/>
      <c r="P337" s="343"/>
      <c r="Q337" s="343"/>
      <c r="R337" s="343"/>
      <c r="S337" s="343" t="s">
        <v>783</v>
      </c>
      <c r="T337" s="343" t="s">
        <v>791</v>
      </c>
      <c r="U337" s="343"/>
      <c r="V337" s="343"/>
      <c r="W337" s="343" t="s">
        <v>1145</v>
      </c>
      <c r="X337" s="343" t="s">
        <v>791</v>
      </c>
      <c r="Y337" s="343"/>
      <c r="Z337" s="343"/>
    </row>
    <row r="338" spans="1:26" s="341" customFormat="1" ht="20.100000000000001" customHeight="1" x14ac:dyDescent="0.2">
      <c r="A338" s="437">
        <v>337</v>
      </c>
      <c r="B338" s="437" t="s">
        <v>219</v>
      </c>
      <c r="C338" s="437" t="s">
        <v>1146</v>
      </c>
      <c r="D338" s="437" t="s">
        <v>1147</v>
      </c>
      <c r="E338" s="437" t="s">
        <v>774</v>
      </c>
      <c r="F338" s="438" t="s">
        <v>229</v>
      </c>
      <c r="G338" s="437" t="s">
        <v>1782</v>
      </c>
      <c r="H338" s="437" t="s">
        <v>23</v>
      </c>
      <c r="I338" s="437" t="s">
        <v>765</v>
      </c>
      <c r="J338" s="437" t="s">
        <v>231</v>
      </c>
      <c r="K338" s="437" t="s">
        <v>1419</v>
      </c>
      <c r="L338" s="437" t="s">
        <v>1264</v>
      </c>
      <c r="M338" s="437" t="s">
        <v>1264</v>
      </c>
      <c r="N338" s="437" t="s">
        <v>2270</v>
      </c>
      <c r="O338" s="437"/>
      <c r="P338" s="437"/>
      <c r="Q338" s="437"/>
      <c r="R338" s="437"/>
      <c r="S338" s="437" t="s">
        <v>1148</v>
      </c>
      <c r="T338" s="437" t="s">
        <v>791</v>
      </c>
      <c r="U338" s="437"/>
      <c r="V338" s="437"/>
      <c r="W338" s="437" t="s">
        <v>357</v>
      </c>
      <c r="X338" s="437" t="s">
        <v>791</v>
      </c>
      <c r="Y338" s="437"/>
      <c r="Z338" s="437"/>
    </row>
    <row r="339" spans="1:26" s="341" customFormat="1" ht="20.100000000000001" customHeight="1" x14ac:dyDescent="0.2">
      <c r="A339" s="437">
        <v>338</v>
      </c>
      <c r="B339" s="437" t="s">
        <v>219</v>
      </c>
      <c r="C339" s="437" t="s">
        <v>1149</v>
      </c>
      <c r="D339" s="437" t="s">
        <v>1150</v>
      </c>
      <c r="E339" s="437" t="s">
        <v>774</v>
      </c>
      <c r="F339" s="438" t="s">
        <v>229</v>
      </c>
      <c r="G339" s="437" t="s">
        <v>1782</v>
      </c>
      <c r="H339" s="437" t="s">
        <v>23</v>
      </c>
      <c r="I339" s="437" t="s">
        <v>765</v>
      </c>
      <c r="J339" s="437" t="s">
        <v>236</v>
      </c>
      <c r="K339" s="437" t="s">
        <v>1412</v>
      </c>
      <c r="L339" s="437" t="s">
        <v>1264</v>
      </c>
      <c r="M339" s="437" t="s">
        <v>1264</v>
      </c>
      <c r="N339" s="437" t="s">
        <v>2244</v>
      </c>
      <c r="O339" s="437"/>
      <c r="P339" s="437"/>
      <c r="Q339" s="437"/>
      <c r="R339" s="437"/>
      <c r="S339" s="437" t="s">
        <v>1151</v>
      </c>
      <c r="T339" s="437" t="s">
        <v>791</v>
      </c>
      <c r="U339" s="437" t="s">
        <v>1346</v>
      </c>
      <c r="V339" s="437"/>
      <c r="W339" s="437" t="s">
        <v>1152</v>
      </c>
      <c r="X339" s="437" t="s">
        <v>791</v>
      </c>
      <c r="Y339" s="437" t="s">
        <v>1348</v>
      </c>
      <c r="Z339" s="437"/>
    </row>
    <row r="340" spans="1:26" s="341" customFormat="1" ht="20.100000000000001" customHeight="1" x14ac:dyDescent="0.2">
      <c r="A340" s="437">
        <v>339</v>
      </c>
      <c r="B340" s="437" t="s">
        <v>219</v>
      </c>
      <c r="C340" s="437" t="s">
        <v>1153</v>
      </c>
      <c r="D340" s="437" t="s">
        <v>1154</v>
      </c>
      <c r="E340" s="437" t="s">
        <v>774</v>
      </c>
      <c r="F340" s="438" t="s">
        <v>229</v>
      </c>
      <c r="G340" s="437" t="s">
        <v>1782</v>
      </c>
      <c r="H340" s="437" t="s">
        <v>23</v>
      </c>
      <c r="I340" s="437" t="s">
        <v>765</v>
      </c>
      <c r="J340" s="437" t="s">
        <v>231</v>
      </c>
      <c r="K340" s="437" t="s">
        <v>1412</v>
      </c>
      <c r="L340" s="437" t="s">
        <v>1264</v>
      </c>
      <c r="M340" s="437" t="s">
        <v>1264</v>
      </c>
      <c r="N340" s="437" t="s">
        <v>2244</v>
      </c>
      <c r="O340" s="437"/>
      <c r="P340" s="437"/>
      <c r="Q340" s="437"/>
      <c r="R340" s="437"/>
      <c r="S340" s="437" t="s">
        <v>1155</v>
      </c>
      <c r="T340" s="437" t="s">
        <v>791</v>
      </c>
      <c r="U340" s="437"/>
      <c r="V340" s="437"/>
      <c r="W340" s="437" t="s">
        <v>1156</v>
      </c>
      <c r="X340" s="437" t="s">
        <v>791</v>
      </c>
      <c r="Y340" s="437"/>
      <c r="Z340" s="437"/>
    </row>
    <row r="341" spans="1:26" s="341" customFormat="1" ht="20.100000000000001" customHeight="1" x14ac:dyDescent="0.2">
      <c r="A341" s="437">
        <v>340</v>
      </c>
      <c r="B341" s="437" t="s">
        <v>219</v>
      </c>
      <c r="C341" s="437" t="s">
        <v>1157</v>
      </c>
      <c r="D341" s="437" t="s">
        <v>1082</v>
      </c>
      <c r="E341" s="437" t="s">
        <v>774</v>
      </c>
      <c r="F341" s="438" t="s">
        <v>230</v>
      </c>
      <c r="G341" s="437" t="s">
        <v>1782</v>
      </c>
      <c r="H341" s="437" t="s">
        <v>23</v>
      </c>
      <c r="I341" s="437" t="s">
        <v>765</v>
      </c>
      <c r="J341" s="437" t="s">
        <v>3220</v>
      </c>
      <c r="K341" s="437" t="s">
        <v>1422</v>
      </c>
      <c r="L341" s="437" t="s">
        <v>1264</v>
      </c>
      <c r="M341" s="437" t="s">
        <v>1264</v>
      </c>
      <c r="N341" s="437" t="s">
        <v>2271</v>
      </c>
      <c r="O341" s="437"/>
      <c r="P341" s="437"/>
      <c r="Q341" s="437"/>
      <c r="R341" s="437"/>
      <c r="S341" s="437" t="s">
        <v>1158</v>
      </c>
      <c r="T341" s="437" t="s">
        <v>791</v>
      </c>
      <c r="U341" s="437"/>
      <c r="V341" s="437"/>
      <c r="W341" s="437" t="s">
        <v>1159</v>
      </c>
      <c r="X341" s="437" t="s">
        <v>791</v>
      </c>
      <c r="Y341" s="437"/>
      <c r="Z341" s="437"/>
    </row>
    <row r="342" spans="1:26" s="341" customFormat="1" ht="20.100000000000001" customHeight="1" x14ac:dyDescent="0.2">
      <c r="A342" s="437">
        <v>341</v>
      </c>
      <c r="B342" s="437" t="s">
        <v>219</v>
      </c>
      <c r="C342" s="437" t="s">
        <v>1162</v>
      </c>
      <c r="D342" s="437" t="s">
        <v>1163</v>
      </c>
      <c r="E342" s="437"/>
      <c r="F342" s="438" t="s">
        <v>229</v>
      </c>
      <c r="G342" s="437" t="s">
        <v>1782</v>
      </c>
      <c r="H342" s="437" t="s">
        <v>23</v>
      </c>
      <c r="I342" s="437" t="s">
        <v>765</v>
      </c>
      <c r="J342" s="437" t="s">
        <v>231</v>
      </c>
      <c r="K342" s="437" t="s">
        <v>1425</v>
      </c>
      <c r="L342" s="437" t="s">
        <v>1264</v>
      </c>
      <c r="M342" s="437" t="s">
        <v>1264</v>
      </c>
      <c r="N342" s="437" t="s">
        <v>2258</v>
      </c>
      <c r="O342" s="437"/>
      <c r="P342" s="437"/>
      <c r="Q342" s="437"/>
      <c r="R342" s="437"/>
      <c r="S342" s="437" t="s">
        <v>1164</v>
      </c>
      <c r="T342" s="437" t="s">
        <v>791</v>
      </c>
      <c r="U342" s="437"/>
      <c r="V342" s="437"/>
      <c r="W342" s="437" t="s">
        <v>901</v>
      </c>
      <c r="X342" s="437" t="s">
        <v>791</v>
      </c>
      <c r="Y342" s="437"/>
      <c r="Z342" s="437"/>
    </row>
    <row r="343" spans="1:26" s="341" customFormat="1" ht="20.100000000000001" customHeight="1" x14ac:dyDescent="0.2">
      <c r="A343" s="437">
        <v>342</v>
      </c>
      <c r="B343" s="437" t="s">
        <v>219</v>
      </c>
      <c r="C343" s="437" t="s">
        <v>1165</v>
      </c>
      <c r="D343" s="437" t="s">
        <v>1166</v>
      </c>
      <c r="E343" s="437"/>
      <c r="F343" s="438" t="s">
        <v>229</v>
      </c>
      <c r="G343" s="437" t="s">
        <v>1782</v>
      </c>
      <c r="H343" s="437" t="s">
        <v>23</v>
      </c>
      <c r="I343" s="437" t="s">
        <v>765</v>
      </c>
      <c r="J343" s="437" t="s">
        <v>231</v>
      </c>
      <c r="K343" s="437" t="s">
        <v>1422</v>
      </c>
      <c r="L343" s="437" t="s">
        <v>1264</v>
      </c>
      <c r="M343" s="437" t="s">
        <v>1264</v>
      </c>
      <c r="N343" s="437" t="s">
        <v>2271</v>
      </c>
      <c r="O343" s="437"/>
      <c r="P343" s="437"/>
      <c r="Q343" s="437"/>
      <c r="R343" s="437"/>
      <c r="S343" s="437" t="s">
        <v>1167</v>
      </c>
      <c r="T343" s="437" t="s">
        <v>791</v>
      </c>
      <c r="U343" s="437"/>
      <c r="V343" s="437"/>
      <c r="W343" s="437" t="s">
        <v>1168</v>
      </c>
      <c r="X343" s="437" t="s">
        <v>791</v>
      </c>
      <c r="Y343" s="437"/>
      <c r="Z343" s="437"/>
    </row>
    <row r="344" spans="1:26" s="341" customFormat="1" ht="20.100000000000001" customHeight="1" x14ac:dyDescent="0.2">
      <c r="A344" s="437">
        <v>343</v>
      </c>
      <c r="B344" s="437" t="s">
        <v>219</v>
      </c>
      <c r="C344" s="437" t="s">
        <v>1169</v>
      </c>
      <c r="D344" s="437" t="s">
        <v>1170</v>
      </c>
      <c r="E344" s="437"/>
      <c r="F344" s="438" t="s">
        <v>229</v>
      </c>
      <c r="G344" s="437" t="s">
        <v>1782</v>
      </c>
      <c r="H344" s="437" t="s">
        <v>23</v>
      </c>
      <c r="I344" s="437" t="s">
        <v>765</v>
      </c>
      <c r="J344" s="437" t="s">
        <v>231</v>
      </c>
      <c r="K344" s="437" t="s">
        <v>1416</v>
      </c>
      <c r="L344" s="437" t="s">
        <v>1264</v>
      </c>
      <c r="M344" s="437" t="s">
        <v>1264</v>
      </c>
      <c r="N344" s="437" t="s">
        <v>2269</v>
      </c>
      <c r="O344" s="437"/>
      <c r="P344" s="437"/>
      <c r="Q344" s="437"/>
      <c r="R344" s="437"/>
      <c r="S344" s="437" t="s">
        <v>1171</v>
      </c>
      <c r="T344" s="437" t="s">
        <v>791</v>
      </c>
      <c r="U344" s="437"/>
      <c r="V344" s="437"/>
      <c r="W344" s="437" t="s">
        <v>1172</v>
      </c>
      <c r="X344" s="437" t="s">
        <v>791</v>
      </c>
      <c r="Y344" s="437"/>
      <c r="Z344" s="437"/>
    </row>
    <row r="345" spans="1:26" s="341" customFormat="1" ht="20.100000000000001" customHeight="1" x14ac:dyDescent="0.2">
      <c r="A345" s="437">
        <v>344</v>
      </c>
      <c r="B345" s="437" t="s">
        <v>219</v>
      </c>
      <c r="C345" s="437" t="s">
        <v>1173</v>
      </c>
      <c r="D345" s="437" t="s">
        <v>1174</v>
      </c>
      <c r="E345" s="437" t="s">
        <v>774</v>
      </c>
      <c r="F345" s="438" t="s">
        <v>230</v>
      </c>
      <c r="G345" s="437" t="s">
        <v>1782</v>
      </c>
      <c r="H345" s="437" t="s">
        <v>23</v>
      </c>
      <c r="I345" s="437" t="s">
        <v>765</v>
      </c>
      <c r="J345" s="437" t="s">
        <v>231</v>
      </c>
      <c r="K345" s="437" t="s">
        <v>1426</v>
      </c>
      <c r="L345" s="437" t="s">
        <v>1074</v>
      </c>
      <c r="M345" s="437" t="s">
        <v>1074</v>
      </c>
      <c r="N345" s="437" t="s">
        <v>2272</v>
      </c>
      <c r="O345" s="437"/>
      <c r="P345" s="437"/>
      <c r="Q345" s="437"/>
      <c r="R345" s="437"/>
      <c r="S345" s="437" t="s">
        <v>1175</v>
      </c>
      <c r="T345" s="437" t="s">
        <v>791</v>
      </c>
      <c r="U345" s="437"/>
      <c r="V345" s="437"/>
      <c r="W345" s="437" t="s">
        <v>1176</v>
      </c>
      <c r="X345" s="437" t="s">
        <v>791</v>
      </c>
      <c r="Y345" s="437"/>
      <c r="Z345" s="437"/>
    </row>
    <row r="346" spans="1:26" s="341" customFormat="1" ht="20.100000000000001" customHeight="1" x14ac:dyDescent="0.2">
      <c r="A346" s="437">
        <v>345</v>
      </c>
      <c r="B346" s="437" t="s">
        <v>219</v>
      </c>
      <c r="C346" s="437" t="s">
        <v>1177</v>
      </c>
      <c r="D346" s="437" t="s">
        <v>1178</v>
      </c>
      <c r="E346" s="437"/>
      <c r="F346" s="438" t="s">
        <v>229</v>
      </c>
      <c r="G346" s="437" t="s">
        <v>1782</v>
      </c>
      <c r="H346" s="437" t="s">
        <v>23</v>
      </c>
      <c r="I346" s="437" t="s">
        <v>765</v>
      </c>
      <c r="J346" s="437" t="s">
        <v>231</v>
      </c>
      <c r="K346" s="437" t="s">
        <v>1416</v>
      </c>
      <c r="L346" s="437" t="s">
        <v>1264</v>
      </c>
      <c r="M346" s="437" t="s">
        <v>1264</v>
      </c>
      <c r="N346" s="437" t="s">
        <v>2269</v>
      </c>
      <c r="O346" s="437"/>
      <c r="P346" s="437"/>
      <c r="Q346" s="437"/>
      <c r="R346" s="437"/>
      <c r="S346" s="437" t="s">
        <v>40</v>
      </c>
      <c r="T346" s="437" t="s">
        <v>791</v>
      </c>
      <c r="U346" s="437"/>
      <c r="V346" s="437"/>
      <c r="W346" s="437" t="s">
        <v>1179</v>
      </c>
      <c r="X346" s="437" t="s">
        <v>791</v>
      </c>
      <c r="Y346" s="437"/>
      <c r="Z346" s="437"/>
    </row>
    <row r="347" spans="1:26" s="341" customFormat="1" ht="20.100000000000001" customHeight="1" x14ac:dyDescent="0.2">
      <c r="A347" s="437">
        <v>346</v>
      </c>
      <c r="B347" s="437" t="s">
        <v>219</v>
      </c>
      <c r="C347" s="437" t="s">
        <v>1180</v>
      </c>
      <c r="D347" s="437" t="s">
        <v>1181</v>
      </c>
      <c r="E347" s="437"/>
      <c r="F347" s="438" t="s">
        <v>229</v>
      </c>
      <c r="G347" s="437" t="s">
        <v>1782</v>
      </c>
      <c r="H347" s="437" t="s">
        <v>23</v>
      </c>
      <c r="I347" s="437" t="s">
        <v>765</v>
      </c>
      <c r="J347" s="437" t="s">
        <v>236</v>
      </c>
      <c r="K347" s="437" t="s">
        <v>1416</v>
      </c>
      <c r="L347" s="437" t="s">
        <v>1264</v>
      </c>
      <c r="M347" s="437" t="s">
        <v>1264</v>
      </c>
      <c r="N347" s="437" t="s">
        <v>2269</v>
      </c>
      <c r="O347" s="437"/>
      <c r="P347" s="437"/>
      <c r="Q347" s="437"/>
      <c r="R347" s="437"/>
      <c r="S347" s="437" t="s">
        <v>1182</v>
      </c>
      <c r="T347" s="437" t="s">
        <v>791</v>
      </c>
      <c r="U347" s="437"/>
      <c r="V347" s="437"/>
      <c r="W347" s="437" t="s">
        <v>1183</v>
      </c>
      <c r="X347" s="437" t="s">
        <v>791</v>
      </c>
      <c r="Y347" s="437"/>
      <c r="Z347" s="437"/>
    </row>
    <row r="348" spans="1:26" s="341" customFormat="1" ht="20.100000000000001" customHeight="1" x14ac:dyDescent="0.2">
      <c r="A348" s="437">
        <v>347</v>
      </c>
      <c r="B348" s="437" t="s">
        <v>219</v>
      </c>
      <c r="C348" s="437" t="s">
        <v>1184</v>
      </c>
      <c r="D348" s="437" t="s">
        <v>1185</v>
      </c>
      <c r="E348" s="437"/>
      <c r="F348" s="438" t="s">
        <v>229</v>
      </c>
      <c r="G348" s="437" t="s">
        <v>1782</v>
      </c>
      <c r="H348" s="437" t="s">
        <v>23</v>
      </c>
      <c r="I348" s="437" t="s">
        <v>765</v>
      </c>
      <c r="J348" s="437" t="s">
        <v>231</v>
      </c>
      <c r="K348" s="437" t="s">
        <v>1416</v>
      </c>
      <c r="L348" s="437" t="s">
        <v>1264</v>
      </c>
      <c r="M348" s="437" t="s">
        <v>1264</v>
      </c>
      <c r="N348" s="437" t="s">
        <v>2269</v>
      </c>
      <c r="O348" s="437"/>
      <c r="P348" s="437"/>
      <c r="Q348" s="437"/>
      <c r="R348" s="437"/>
      <c r="S348" s="437" t="s">
        <v>1186</v>
      </c>
      <c r="T348" s="437" t="s">
        <v>791</v>
      </c>
      <c r="U348" s="437"/>
      <c r="V348" s="437"/>
      <c r="W348" s="437" t="s">
        <v>868</v>
      </c>
      <c r="X348" s="437" t="s">
        <v>791</v>
      </c>
      <c r="Y348" s="437"/>
      <c r="Z348" s="437"/>
    </row>
    <row r="349" spans="1:26" s="341" customFormat="1" ht="20.100000000000001" customHeight="1" x14ac:dyDescent="0.2">
      <c r="A349" s="437">
        <v>348</v>
      </c>
      <c r="B349" s="437" t="s">
        <v>219</v>
      </c>
      <c r="C349" s="437" t="s">
        <v>1187</v>
      </c>
      <c r="D349" s="437" t="s">
        <v>1188</v>
      </c>
      <c r="E349" s="437" t="s">
        <v>774</v>
      </c>
      <c r="F349" s="438" t="s">
        <v>229</v>
      </c>
      <c r="G349" s="437" t="s">
        <v>1782</v>
      </c>
      <c r="H349" s="437" t="s">
        <v>23</v>
      </c>
      <c r="I349" s="437" t="s">
        <v>765</v>
      </c>
      <c r="J349" s="437" t="s">
        <v>231</v>
      </c>
      <c r="K349" s="437" t="s">
        <v>1377</v>
      </c>
      <c r="L349" s="437" t="s">
        <v>1086</v>
      </c>
      <c r="M349" s="437" t="s">
        <v>1086</v>
      </c>
      <c r="N349" s="437" t="s">
        <v>2229</v>
      </c>
      <c r="O349" s="437"/>
      <c r="P349" s="437"/>
      <c r="Q349" s="437"/>
      <c r="R349" s="437"/>
      <c r="S349" s="437" t="s">
        <v>1164</v>
      </c>
      <c r="T349" s="437" t="s">
        <v>791</v>
      </c>
      <c r="U349" s="437"/>
      <c r="V349" s="437"/>
      <c r="W349" s="437" t="s">
        <v>1189</v>
      </c>
      <c r="X349" s="437" t="s">
        <v>791</v>
      </c>
      <c r="Y349" s="437" t="s">
        <v>1359</v>
      </c>
      <c r="Z349" s="437"/>
    </row>
    <row r="350" spans="1:26" s="341" customFormat="1" ht="20.100000000000001" customHeight="1" x14ac:dyDescent="0.2">
      <c r="A350" s="437">
        <v>349</v>
      </c>
      <c r="B350" s="437" t="s">
        <v>219</v>
      </c>
      <c r="C350" s="437" t="s">
        <v>1190</v>
      </c>
      <c r="D350" s="437" t="s">
        <v>1191</v>
      </c>
      <c r="E350" s="437"/>
      <c r="F350" s="438" t="s">
        <v>229</v>
      </c>
      <c r="G350" s="437" t="s">
        <v>1782</v>
      </c>
      <c r="H350" s="437" t="s">
        <v>23</v>
      </c>
      <c r="I350" s="437" t="s">
        <v>765</v>
      </c>
      <c r="J350" s="437" t="s">
        <v>231</v>
      </c>
      <c r="K350" s="437" t="s">
        <v>1416</v>
      </c>
      <c r="L350" s="437" t="s">
        <v>1264</v>
      </c>
      <c r="M350" s="437" t="s">
        <v>1264</v>
      </c>
      <c r="N350" s="437" t="s">
        <v>2269</v>
      </c>
      <c r="O350" s="437"/>
      <c r="P350" s="437"/>
      <c r="Q350" s="437"/>
      <c r="R350" s="437"/>
      <c r="S350" s="437" t="s">
        <v>48</v>
      </c>
      <c r="T350" s="437" t="s">
        <v>791</v>
      </c>
      <c r="U350" s="437"/>
      <c r="V350" s="437"/>
      <c r="W350" s="437" t="s">
        <v>1192</v>
      </c>
      <c r="X350" s="437" t="s">
        <v>791</v>
      </c>
      <c r="Y350" s="437"/>
      <c r="Z350" s="437"/>
    </row>
    <row r="351" spans="1:26" s="341" customFormat="1" ht="20.100000000000001" customHeight="1" x14ac:dyDescent="0.2">
      <c r="A351" s="437">
        <v>350</v>
      </c>
      <c r="B351" s="437" t="s">
        <v>219</v>
      </c>
      <c r="C351" s="437" t="s">
        <v>1193</v>
      </c>
      <c r="D351" s="437" t="s">
        <v>1194</v>
      </c>
      <c r="E351" s="437" t="s">
        <v>774</v>
      </c>
      <c r="F351" s="438" t="s">
        <v>229</v>
      </c>
      <c r="G351" s="437" t="s">
        <v>1782</v>
      </c>
      <c r="H351" s="437" t="s">
        <v>23</v>
      </c>
      <c r="I351" s="437" t="s">
        <v>765</v>
      </c>
      <c r="J351" s="437" t="s">
        <v>231</v>
      </c>
      <c r="K351" s="437" t="s">
        <v>1407</v>
      </c>
      <c r="L351" s="437" t="s">
        <v>1264</v>
      </c>
      <c r="M351" s="437" t="s">
        <v>1264</v>
      </c>
      <c r="N351" s="437" t="s">
        <v>2217</v>
      </c>
      <c r="O351" s="437"/>
      <c r="P351" s="437"/>
      <c r="Q351" s="437"/>
      <c r="R351" s="437"/>
      <c r="S351" s="437" t="s">
        <v>1195</v>
      </c>
      <c r="T351" s="437" t="s">
        <v>791</v>
      </c>
      <c r="U351" s="437"/>
      <c r="V351" s="437"/>
      <c r="W351" s="437" t="s">
        <v>1196</v>
      </c>
      <c r="X351" s="437" t="s">
        <v>791</v>
      </c>
      <c r="Y351" s="437"/>
      <c r="Z351" s="437"/>
    </row>
    <row r="352" spans="1:26" s="341" customFormat="1" ht="20.100000000000001" customHeight="1" x14ac:dyDescent="0.2">
      <c r="A352" s="437">
        <v>351</v>
      </c>
      <c r="B352" s="437" t="s">
        <v>219</v>
      </c>
      <c r="C352" s="437" t="s">
        <v>1197</v>
      </c>
      <c r="D352" s="437" t="s">
        <v>1198</v>
      </c>
      <c r="E352" s="437"/>
      <c r="F352" s="438" t="s">
        <v>229</v>
      </c>
      <c r="G352" s="437" t="s">
        <v>1782</v>
      </c>
      <c r="H352" s="437" t="s">
        <v>23</v>
      </c>
      <c r="I352" s="437" t="s">
        <v>765</v>
      </c>
      <c r="J352" s="437" t="s">
        <v>231</v>
      </c>
      <c r="K352" s="437" t="s">
        <v>1407</v>
      </c>
      <c r="L352" s="437" t="s">
        <v>1264</v>
      </c>
      <c r="M352" s="437" t="s">
        <v>1264</v>
      </c>
      <c r="N352" s="437" t="s">
        <v>2217</v>
      </c>
      <c r="O352" s="437"/>
      <c r="P352" s="437"/>
      <c r="Q352" s="437"/>
      <c r="R352" s="437"/>
      <c r="S352" s="437" t="s">
        <v>1199</v>
      </c>
      <c r="T352" s="437" t="s">
        <v>791</v>
      </c>
      <c r="U352" s="437"/>
      <c r="V352" s="437"/>
      <c r="W352" s="437" t="s">
        <v>1200</v>
      </c>
      <c r="X352" s="437" t="s">
        <v>791</v>
      </c>
      <c r="Y352" s="437"/>
      <c r="Z352" s="437"/>
    </row>
    <row r="353" spans="1:26" s="341" customFormat="1" ht="20.100000000000001" customHeight="1" x14ac:dyDescent="0.2">
      <c r="A353" s="437">
        <v>352</v>
      </c>
      <c r="B353" s="437" t="s">
        <v>219</v>
      </c>
      <c r="C353" s="437" t="s">
        <v>1201</v>
      </c>
      <c r="D353" s="437" t="s">
        <v>1202</v>
      </c>
      <c r="E353" s="437" t="s">
        <v>774</v>
      </c>
      <c r="F353" s="438" t="s">
        <v>230</v>
      </c>
      <c r="G353" s="437" t="s">
        <v>1782</v>
      </c>
      <c r="H353" s="437" t="s">
        <v>23</v>
      </c>
      <c r="I353" s="437" t="s">
        <v>765</v>
      </c>
      <c r="J353" s="437" t="s">
        <v>3220</v>
      </c>
      <c r="K353" s="437" t="s">
        <v>1427</v>
      </c>
      <c r="L353" s="437" t="s">
        <v>1264</v>
      </c>
      <c r="M353" s="437" t="s">
        <v>1264</v>
      </c>
      <c r="N353" s="437" t="s">
        <v>2274</v>
      </c>
      <c r="O353" s="437"/>
      <c r="P353" s="437"/>
      <c r="Q353" s="437"/>
      <c r="R353" s="437"/>
      <c r="S353" s="437" t="s">
        <v>1203</v>
      </c>
      <c r="T353" s="437" t="s">
        <v>791</v>
      </c>
      <c r="U353" s="437" t="s">
        <v>1341</v>
      </c>
      <c r="V353" s="437"/>
      <c r="W353" s="437" t="s">
        <v>1204</v>
      </c>
      <c r="X353" s="437" t="s">
        <v>791</v>
      </c>
      <c r="Y353" s="437" t="s">
        <v>1343</v>
      </c>
      <c r="Z353" s="437"/>
    </row>
    <row r="354" spans="1:26" s="341" customFormat="1" ht="20.100000000000001" customHeight="1" x14ac:dyDescent="0.2">
      <c r="A354" s="437">
        <v>353</v>
      </c>
      <c r="B354" s="437" t="s">
        <v>219</v>
      </c>
      <c r="C354" s="437" t="s">
        <v>928</v>
      </c>
      <c r="D354" s="437" t="s">
        <v>1207</v>
      </c>
      <c r="E354" s="437"/>
      <c r="F354" s="438" t="s">
        <v>229</v>
      </c>
      <c r="G354" s="437" t="s">
        <v>1782</v>
      </c>
      <c r="H354" s="437" t="s">
        <v>23</v>
      </c>
      <c r="I354" s="437" t="s">
        <v>765</v>
      </c>
      <c r="J354" s="437" t="s">
        <v>3220</v>
      </c>
      <c r="K354" s="437" t="s">
        <v>1407</v>
      </c>
      <c r="L354" s="437" t="s">
        <v>1264</v>
      </c>
      <c r="M354" s="437" t="s">
        <v>1264</v>
      </c>
      <c r="N354" s="437" t="s">
        <v>2217</v>
      </c>
      <c r="O354" s="437"/>
      <c r="P354" s="437"/>
      <c r="Q354" s="437"/>
      <c r="R354" s="437"/>
      <c r="S354" s="437" t="s">
        <v>1208</v>
      </c>
      <c r="T354" s="437" t="s">
        <v>791</v>
      </c>
      <c r="U354" s="437"/>
      <c r="V354" s="437"/>
      <c r="W354" s="437" t="s">
        <v>1209</v>
      </c>
      <c r="X354" s="437" t="s">
        <v>791</v>
      </c>
      <c r="Y354" s="437"/>
      <c r="Z354" s="437"/>
    </row>
    <row r="355" spans="1:26" s="341" customFormat="1" ht="20.100000000000001" customHeight="1" x14ac:dyDescent="0.2">
      <c r="A355" s="437">
        <v>354</v>
      </c>
      <c r="B355" s="437" t="s">
        <v>219</v>
      </c>
      <c r="C355" s="437" t="s">
        <v>1211</v>
      </c>
      <c r="D355" s="437" t="s">
        <v>1212</v>
      </c>
      <c r="E355" s="437"/>
      <c r="F355" s="438" t="s">
        <v>229</v>
      </c>
      <c r="G355" s="437" t="s">
        <v>1782</v>
      </c>
      <c r="H355" s="437" t="s">
        <v>23</v>
      </c>
      <c r="I355" s="437" t="s">
        <v>765</v>
      </c>
      <c r="J355" s="437" t="s">
        <v>231</v>
      </c>
      <c r="K355" s="437" t="s">
        <v>1398</v>
      </c>
      <c r="L355" s="437" t="s">
        <v>1086</v>
      </c>
      <c r="M355" s="437" t="s">
        <v>1086</v>
      </c>
      <c r="N355" s="437" t="s">
        <v>2234</v>
      </c>
      <c r="O355" s="437"/>
      <c r="P355" s="437"/>
      <c r="Q355" s="437"/>
      <c r="R355" s="437"/>
      <c r="S355" s="437" t="s">
        <v>1213</v>
      </c>
      <c r="T355" s="437" t="s">
        <v>791</v>
      </c>
      <c r="U355" s="437"/>
      <c r="V355" s="437"/>
      <c r="W355" s="437" t="s">
        <v>1214</v>
      </c>
      <c r="X355" s="437" t="s">
        <v>791</v>
      </c>
      <c r="Y355" s="437"/>
      <c r="Z355" s="437"/>
    </row>
    <row r="356" spans="1:26" s="341" customFormat="1" ht="20.100000000000001" customHeight="1" x14ac:dyDescent="0.2">
      <c r="A356" s="437">
        <v>355</v>
      </c>
      <c r="B356" s="437" t="s">
        <v>219</v>
      </c>
      <c r="C356" s="437" t="s">
        <v>1215</v>
      </c>
      <c r="D356" s="437" t="s">
        <v>1123</v>
      </c>
      <c r="E356" s="437"/>
      <c r="F356" s="438" t="s">
        <v>229</v>
      </c>
      <c r="G356" s="437" t="s">
        <v>1782</v>
      </c>
      <c r="H356" s="437" t="s">
        <v>23</v>
      </c>
      <c r="I356" s="437" t="s">
        <v>765</v>
      </c>
      <c r="J356" s="437" t="s">
        <v>231</v>
      </c>
      <c r="K356" s="437" t="s">
        <v>1425</v>
      </c>
      <c r="L356" s="437" t="s">
        <v>1264</v>
      </c>
      <c r="M356" s="437" t="s">
        <v>1264</v>
      </c>
      <c r="N356" s="437" t="s">
        <v>2258</v>
      </c>
      <c r="O356" s="437"/>
      <c r="P356" s="437"/>
      <c r="Q356" s="437"/>
      <c r="R356" s="437"/>
      <c r="S356" s="437" t="s">
        <v>1216</v>
      </c>
      <c r="T356" s="437" t="s">
        <v>791</v>
      </c>
      <c r="U356" s="437"/>
      <c r="V356" s="437"/>
      <c r="W356" s="437" t="s">
        <v>97</v>
      </c>
      <c r="X356" s="437" t="s">
        <v>791</v>
      </c>
      <c r="Y356" s="437"/>
      <c r="Z356" s="437"/>
    </row>
    <row r="357" spans="1:26" s="341" customFormat="1" ht="20.100000000000001" customHeight="1" x14ac:dyDescent="0.2">
      <c r="A357" s="437">
        <v>356</v>
      </c>
      <c r="B357" s="437" t="s">
        <v>219</v>
      </c>
      <c r="C357" s="437" t="s">
        <v>1217</v>
      </c>
      <c r="D357" s="437" t="s">
        <v>1218</v>
      </c>
      <c r="E357" s="437" t="s">
        <v>774</v>
      </c>
      <c r="F357" s="438" t="s">
        <v>229</v>
      </c>
      <c r="G357" s="437" t="s">
        <v>1782</v>
      </c>
      <c r="H357" s="437" t="s">
        <v>23</v>
      </c>
      <c r="I357" s="437" t="s">
        <v>765</v>
      </c>
      <c r="J357" s="437" t="s">
        <v>231</v>
      </c>
      <c r="K357" s="437" t="s">
        <v>1427</v>
      </c>
      <c r="L357" s="437" t="s">
        <v>1264</v>
      </c>
      <c r="M357" s="437" t="s">
        <v>1264</v>
      </c>
      <c r="N357" s="437" t="s">
        <v>2274</v>
      </c>
      <c r="O357" s="437"/>
      <c r="P357" s="437"/>
      <c r="Q357" s="437"/>
      <c r="R357" s="437"/>
      <c r="S357" s="437" t="s">
        <v>1219</v>
      </c>
      <c r="T357" s="437" t="s">
        <v>791</v>
      </c>
      <c r="U357" s="437" t="s">
        <v>1351</v>
      </c>
      <c r="V357" s="437"/>
      <c r="W357" s="437" t="s">
        <v>1220</v>
      </c>
      <c r="X357" s="437" t="s">
        <v>791</v>
      </c>
      <c r="Y357" s="437" t="s">
        <v>1351</v>
      </c>
      <c r="Z357" s="437"/>
    </row>
    <row r="358" spans="1:26" s="341" customFormat="1" ht="20.100000000000001" customHeight="1" x14ac:dyDescent="0.2">
      <c r="A358" s="437">
        <v>357</v>
      </c>
      <c r="B358" s="437" t="s">
        <v>219</v>
      </c>
      <c r="C358" s="437" t="s">
        <v>1221</v>
      </c>
      <c r="D358" s="437" t="s">
        <v>1222</v>
      </c>
      <c r="E358" s="437" t="s">
        <v>774</v>
      </c>
      <c r="F358" s="438" t="s">
        <v>229</v>
      </c>
      <c r="G358" s="437" t="s">
        <v>1782</v>
      </c>
      <c r="H358" s="437" t="s">
        <v>23</v>
      </c>
      <c r="I358" s="437" t="s">
        <v>765</v>
      </c>
      <c r="J358" s="437" t="s">
        <v>231</v>
      </c>
      <c r="K358" s="437" t="s">
        <v>1428</v>
      </c>
      <c r="L358" s="437" t="s">
        <v>1264</v>
      </c>
      <c r="M358" s="437" t="s">
        <v>1264</v>
      </c>
      <c r="N358" s="437" t="s">
        <v>2254</v>
      </c>
      <c r="O358" s="437"/>
      <c r="P358" s="437"/>
      <c r="Q358" s="437"/>
      <c r="R358" s="437"/>
      <c r="S358" s="437" t="s">
        <v>1223</v>
      </c>
      <c r="T358" s="437" t="s">
        <v>791</v>
      </c>
      <c r="U358" s="437" t="s">
        <v>1350</v>
      </c>
      <c r="V358" s="437"/>
      <c r="W358" s="437" t="s">
        <v>1224</v>
      </c>
      <c r="X358" s="437" t="s">
        <v>791</v>
      </c>
      <c r="Y358" s="437" t="s">
        <v>1338</v>
      </c>
      <c r="Z358" s="437"/>
    </row>
    <row r="359" spans="1:26" s="341" customFormat="1" ht="20.100000000000001" customHeight="1" x14ac:dyDescent="0.2">
      <c r="A359" s="437">
        <v>358</v>
      </c>
      <c r="B359" s="437" t="s">
        <v>219</v>
      </c>
      <c r="C359" s="437" t="s">
        <v>1227</v>
      </c>
      <c r="D359" s="437" t="s">
        <v>1075</v>
      </c>
      <c r="E359" s="437"/>
      <c r="F359" s="438" t="s">
        <v>229</v>
      </c>
      <c r="G359" s="437" t="s">
        <v>1782</v>
      </c>
      <c r="H359" s="437" t="s">
        <v>23</v>
      </c>
      <c r="I359" s="437" t="s">
        <v>765</v>
      </c>
      <c r="J359" s="437" t="s">
        <v>231</v>
      </c>
      <c r="K359" s="437" t="s">
        <v>1422</v>
      </c>
      <c r="L359" s="437" t="s">
        <v>1264</v>
      </c>
      <c r="M359" s="437" t="s">
        <v>1264</v>
      </c>
      <c r="N359" s="437" t="s">
        <v>2271</v>
      </c>
      <c r="O359" s="437"/>
      <c r="P359" s="437"/>
      <c r="Q359" s="437"/>
      <c r="R359" s="437"/>
      <c r="S359" s="437" t="s">
        <v>1228</v>
      </c>
      <c r="T359" s="437" t="s">
        <v>791</v>
      </c>
      <c r="U359" s="437"/>
      <c r="V359" s="437"/>
      <c r="W359" s="437" t="s">
        <v>1229</v>
      </c>
      <c r="X359" s="437" t="s">
        <v>791</v>
      </c>
      <c r="Y359" s="437"/>
      <c r="Z359" s="437"/>
    </row>
    <row r="360" spans="1:26" s="341" customFormat="1" ht="20.100000000000001" customHeight="1" x14ac:dyDescent="0.2">
      <c r="A360" s="437">
        <v>359</v>
      </c>
      <c r="B360" s="437" t="s">
        <v>219</v>
      </c>
      <c r="C360" s="437" t="s">
        <v>1231</v>
      </c>
      <c r="D360" s="437" t="s">
        <v>1232</v>
      </c>
      <c r="E360" s="437" t="s">
        <v>774</v>
      </c>
      <c r="F360" s="438" t="s">
        <v>229</v>
      </c>
      <c r="G360" s="437" t="s">
        <v>1782</v>
      </c>
      <c r="H360" s="437" t="s">
        <v>23</v>
      </c>
      <c r="I360" s="437" t="s">
        <v>765</v>
      </c>
      <c r="J360" s="437" t="s">
        <v>3220</v>
      </c>
      <c r="K360" s="437" t="s">
        <v>1416</v>
      </c>
      <c r="L360" s="437" t="s">
        <v>1264</v>
      </c>
      <c r="M360" s="437" t="s">
        <v>1264</v>
      </c>
      <c r="N360" s="437" t="s">
        <v>2269</v>
      </c>
      <c r="O360" s="437"/>
      <c r="P360" s="437"/>
      <c r="Q360" s="437"/>
      <c r="R360" s="437"/>
      <c r="S360" s="437" t="s">
        <v>52</v>
      </c>
      <c r="T360" s="437" t="s">
        <v>791</v>
      </c>
      <c r="U360" s="437"/>
      <c r="V360" s="437"/>
      <c r="W360" s="437" t="s">
        <v>81</v>
      </c>
      <c r="X360" s="437" t="s">
        <v>791</v>
      </c>
      <c r="Y360" s="437"/>
      <c r="Z360" s="437"/>
    </row>
    <row r="361" spans="1:26" s="341" customFormat="1" ht="20.100000000000001" customHeight="1" x14ac:dyDescent="0.2">
      <c r="A361" s="437">
        <v>360</v>
      </c>
      <c r="B361" s="437" t="s">
        <v>219</v>
      </c>
      <c r="C361" s="437" t="s">
        <v>0</v>
      </c>
      <c r="D361" s="437" t="s">
        <v>1029</v>
      </c>
      <c r="E361" s="437" t="s">
        <v>774</v>
      </c>
      <c r="F361" s="438" t="s">
        <v>229</v>
      </c>
      <c r="G361" s="437" t="s">
        <v>1782</v>
      </c>
      <c r="H361" s="437" t="s">
        <v>23</v>
      </c>
      <c r="I361" s="437" t="s">
        <v>765</v>
      </c>
      <c r="J361" s="437" t="s">
        <v>231</v>
      </c>
      <c r="K361" s="437" t="s">
        <v>1421</v>
      </c>
      <c r="L361" s="437" t="s">
        <v>1264</v>
      </c>
      <c r="M361" s="437" t="s">
        <v>1264</v>
      </c>
      <c r="N361" s="437" t="s">
        <v>2251</v>
      </c>
      <c r="O361" s="437" t="s">
        <v>684</v>
      </c>
      <c r="P361" s="437"/>
      <c r="Q361" s="437"/>
      <c r="R361" s="437"/>
      <c r="S361" s="437" t="s">
        <v>326</v>
      </c>
      <c r="T361" s="437" t="s">
        <v>791</v>
      </c>
      <c r="U361" s="437"/>
      <c r="V361" s="437"/>
      <c r="W361" s="437" t="s">
        <v>799</v>
      </c>
      <c r="X361" s="437" t="s">
        <v>791</v>
      </c>
      <c r="Y361" s="437"/>
      <c r="Z361" s="437"/>
    </row>
    <row r="362" spans="1:26" s="341" customFormat="1" ht="20.100000000000001" customHeight="1" x14ac:dyDescent="0.2">
      <c r="A362" s="437">
        <v>361</v>
      </c>
      <c r="B362" s="437" t="s">
        <v>219</v>
      </c>
      <c r="C362" s="437" t="s">
        <v>1233</v>
      </c>
      <c r="D362" s="437" t="s">
        <v>1234</v>
      </c>
      <c r="E362" s="437" t="s">
        <v>774</v>
      </c>
      <c r="F362" s="438" t="s">
        <v>229</v>
      </c>
      <c r="G362" s="437" t="s">
        <v>1782</v>
      </c>
      <c r="H362" s="437" t="s">
        <v>23</v>
      </c>
      <c r="I362" s="437" t="s">
        <v>765</v>
      </c>
      <c r="J362" s="437" t="s">
        <v>3165</v>
      </c>
      <c r="K362" s="437" t="s">
        <v>1407</v>
      </c>
      <c r="L362" s="437" t="s">
        <v>1264</v>
      </c>
      <c r="M362" s="437" t="s">
        <v>1264</v>
      </c>
      <c r="N362" s="437" t="s">
        <v>2217</v>
      </c>
      <c r="O362" s="437"/>
      <c r="P362" s="437"/>
      <c r="Q362" s="437"/>
      <c r="R362" s="437"/>
      <c r="S362" s="437" t="s">
        <v>1235</v>
      </c>
      <c r="T362" s="437" t="s">
        <v>791</v>
      </c>
      <c r="U362" s="437"/>
      <c r="V362" s="437"/>
      <c r="W362" s="437" t="s">
        <v>1236</v>
      </c>
      <c r="X362" s="437" t="s">
        <v>791</v>
      </c>
      <c r="Y362" s="437"/>
      <c r="Z362" s="437"/>
    </row>
    <row r="363" spans="1:26" s="341" customFormat="1" ht="20.100000000000001" customHeight="1" x14ac:dyDescent="0.2">
      <c r="A363" s="437">
        <v>362</v>
      </c>
      <c r="B363" s="437" t="s">
        <v>219</v>
      </c>
      <c r="C363" s="437" t="s">
        <v>1237</v>
      </c>
      <c r="D363" s="437" t="s">
        <v>1238</v>
      </c>
      <c r="E363" s="437" t="s">
        <v>774</v>
      </c>
      <c r="F363" s="438" t="s">
        <v>229</v>
      </c>
      <c r="G363" s="437" t="s">
        <v>1782</v>
      </c>
      <c r="H363" s="437" t="s">
        <v>23</v>
      </c>
      <c r="I363" s="437" t="s">
        <v>765</v>
      </c>
      <c r="J363" s="437" t="s">
        <v>231</v>
      </c>
      <c r="K363" s="437" t="s">
        <v>1407</v>
      </c>
      <c r="L363" s="437" t="s">
        <v>1264</v>
      </c>
      <c r="M363" s="437" t="s">
        <v>1264</v>
      </c>
      <c r="N363" s="437" t="s">
        <v>2217</v>
      </c>
      <c r="O363" s="437"/>
      <c r="P363" s="437"/>
      <c r="Q363" s="437"/>
      <c r="R363" s="437"/>
      <c r="S363" s="437" t="s">
        <v>1239</v>
      </c>
      <c r="T363" s="437" t="s">
        <v>791</v>
      </c>
      <c r="U363" s="437"/>
      <c r="V363" s="437"/>
      <c r="W363" s="437" t="s">
        <v>1240</v>
      </c>
      <c r="X363" s="437" t="s">
        <v>791</v>
      </c>
      <c r="Y363" s="437"/>
      <c r="Z363" s="437"/>
    </row>
    <row r="364" spans="1:26" s="341" customFormat="1" ht="20.100000000000001" customHeight="1" x14ac:dyDescent="0.2">
      <c r="A364" s="437">
        <v>363</v>
      </c>
      <c r="B364" s="437" t="s">
        <v>219</v>
      </c>
      <c r="C364" s="437" t="s">
        <v>1241</v>
      </c>
      <c r="D364" s="437" t="s">
        <v>1242</v>
      </c>
      <c r="E364" s="437"/>
      <c r="F364" s="438" t="s">
        <v>230</v>
      </c>
      <c r="G364" s="437" t="s">
        <v>1782</v>
      </c>
      <c r="H364" s="437" t="s">
        <v>23</v>
      </c>
      <c r="I364" s="437" t="s">
        <v>765</v>
      </c>
      <c r="J364" s="437" t="s">
        <v>231</v>
      </c>
      <c r="K364" s="437" t="s">
        <v>1410</v>
      </c>
      <c r="L364" s="437" t="s">
        <v>1086</v>
      </c>
      <c r="M364" s="437" t="s">
        <v>1086</v>
      </c>
      <c r="N364" s="437" t="s">
        <v>2216</v>
      </c>
      <c r="O364" s="437"/>
      <c r="P364" s="437"/>
      <c r="Q364" s="437"/>
      <c r="R364" s="437"/>
      <c r="S364" s="437" t="s">
        <v>1243</v>
      </c>
      <c r="T364" s="437" t="s">
        <v>791</v>
      </c>
      <c r="U364" s="437"/>
      <c r="V364" s="437"/>
      <c r="W364" s="437" t="s">
        <v>1244</v>
      </c>
      <c r="X364" s="437" t="s">
        <v>791</v>
      </c>
      <c r="Y364" s="437"/>
      <c r="Z364" s="437"/>
    </row>
    <row r="365" spans="1:26" s="341" customFormat="1" ht="20.100000000000001" customHeight="1" x14ac:dyDescent="0.2">
      <c r="A365" s="437">
        <v>364</v>
      </c>
      <c r="B365" s="437" t="s">
        <v>219</v>
      </c>
      <c r="C365" s="437" t="s">
        <v>1245</v>
      </c>
      <c r="D365" s="437" t="s">
        <v>1246</v>
      </c>
      <c r="E365" s="437"/>
      <c r="F365" s="438" t="s">
        <v>229</v>
      </c>
      <c r="G365" s="437" t="s">
        <v>1782</v>
      </c>
      <c r="H365" s="437" t="s">
        <v>23</v>
      </c>
      <c r="I365" s="437" t="s">
        <v>765</v>
      </c>
      <c r="J365" s="437" t="s">
        <v>231</v>
      </c>
      <c r="K365" s="437" t="s">
        <v>1379</v>
      </c>
      <c r="L365" s="437" t="s">
        <v>1086</v>
      </c>
      <c r="M365" s="437" t="s">
        <v>1086</v>
      </c>
      <c r="N365" s="437" t="s">
        <v>2225</v>
      </c>
      <c r="O365" s="437"/>
      <c r="P365" s="437"/>
      <c r="Q365" s="437"/>
      <c r="R365" s="437"/>
      <c r="S365" s="437" t="s">
        <v>44</v>
      </c>
      <c r="T365" s="437" t="s">
        <v>791</v>
      </c>
      <c r="U365" s="437" t="s">
        <v>1366</v>
      </c>
      <c r="V365" s="437"/>
      <c r="W365" s="437" t="s">
        <v>1247</v>
      </c>
      <c r="X365" s="437" t="s">
        <v>791</v>
      </c>
      <c r="Y365" s="437" t="s">
        <v>1337</v>
      </c>
      <c r="Z365" s="437"/>
    </row>
    <row r="366" spans="1:26" s="341" customFormat="1" ht="20.100000000000001" customHeight="1" x14ac:dyDescent="0.2">
      <c r="A366" s="437">
        <v>365</v>
      </c>
      <c r="B366" s="437" t="s">
        <v>219</v>
      </c>
      <c r="C366" s="437" t="s">
        <v>1248</v>
      </c>
      <c r="D366" s="437" t="s">
        <v>1249</v>
      </c>
      <c r="E366" s="437"/>
      <c r="F366" s="438" t="s">
        <v>229</v>
      </c>
      <c r="G366" s="437" t="s">
        <v>1782</v>
      </c>
      <c r="H366" s="437" t="s">
        <v>23</v>
      </c>
      <c r="I366" s="437" t="s">
        <v>765</v>
      </c>
      <c r="J366" s="437" t="s">
        <v>231</v>
      </c>
      <c r="K366" s="437" t="s">
        <v>1422</v>
      </c>
      <c r="L366" s="437" t="s">
        <v>1264</v>
      </c>
      <c r="M366" s="437" t="s">
        <v>1264</v>
      </c>
      <c r="N366" s="437" t="s">
        <v>2271</v>
      </c>
      <c r="O366" s="437"/>
      <c r="P366" s="437"/>
      <c r="Q366" s="437"/>
      <c r="R366" s="437"/>
      <c r="S366" s="437" t="s">
        <v>85</v>
      </c>
      <c r="T366" s="437" t="s">
        <v>791</v>
      </c>
      <c r="U366" s="437"/>
      <c r="V366" s="437"/>
      <c r="W366" s="437" t="s">
        <v>1250</v>
      </c>
      <c r="X366" s="437" t="s">
        <v>791</v>
      </c>
      <c r="Y366" s="437"/>
      <c r="Z366" s="437"/>
    </row>
    <row r="367" spans="1:26" s="341" customFormat="1" ht="20.100000000000001" customHeight="1" x14ac:dyDescent="0.2">
      <c r="A367" s="437">
        <v>366</v>
      </c>
      <c r="B367" s="437" t="s">
        <v>219</v>
      </c>
      <c r="C367" s="437" t="s">
        <v>1251</v>
      </c>
      <c r="D367" s="437" t="s">
        <v>1252</v>
      </c>
      <c r="E367" s="437" t="s">
        <v>774</v>
      </c>
      <c r="F367" s="438" t="s">
        <v>229</v>
      </c>
      <c r="G367" s="437" t="s">
        <v>1782</v>
      </c>
      <c r="H367" s="437" t="s">
        <v>23</v>
      </c>
      <c r="I367" s="437" t="s">
        <v>765</v>
      </c>
      <c r="J367" s="437" t="s">
        <v>231</v>
      </c>
      <c r="K367" s="437" t="s">
        <v>1408</v>
      </c>
      <c r="L367" s="437" t="s">
        <v>1264</v>
      </c>
      <c r="M367" s="437" t="s">
        <v>1264</v>
      </c>
      <c r="N367" s="437" t="s">
        <v>2212</v>
      </c>
      <c r="O367" s="437"/>
      <c r="P367" s="437"/>
      <c r="Q367" s="437"/>
      <c r="R367" s="437"/>
      <c r="S367" s="437" t="s">
        <v>1253</v>
      </c>
      <c r="T367" s="437" t="s">
        <v>791</v>
      </c>
      <c r="U367" s="437"/>
      <c r="V367" s="437"/>
      <c r="W367" s="437" t="s">
        <v>1254</v>
      </c>
      <c r="X367" s="437" t="s">
        <v>791</v>
      </c>
      <c r="Y367" s="437"/>
      <c r="Z367" s="437"/>
    </row>
    <row r="368" spans="1:26" ht="20.100000000000001" customHeight="1" x14ac:dyDescent="0.2">
      <c r="A368" s="343">
        <v>367</v>
      </c>
      <c r="B368" s="343" t="s">
        <v>220</v>
      </c>
      <c r="C368" s="343" t="s">
        <v>2357</v>
      </c>
      <c r="D368" s="343" t="s">
        <v>1255</v>
      </c>
      <c r="E368" s="343"/>
      <c r="F368" s="344" t="s">
        <v>229</v>
      </c>
      <c r="G368" s="343" t="s">
        <v>1782</v>
      </c>
      <c r="H368" s="343" t="s">
        <v>23</v>
      </c>
      <c r="I368" s="343" t="s">
        <v>765</v>
      </c>
      <c r="J368" s="343" t="s">
        <v>232</v>
      </c>
      <c r="K368" s="343" t="s">
        <v>1385</v>
      </c>
      <c r="L368" s="343" t="s">
        <v>1086</v>
      </c>
      <c r="M368" s="343" t="s">
        <v>1086</v>
      </c>
      <c r="N368" s="343" t="s">
        <v>2235</v>
      </c>
      <c r="O368" s="343"/>
      <c r="P368" s="343"/>
      <c r="Q368" s="343"/>
      <c r="R368" s="343"/>
      <c r="S368" s="343" t="s">
        <v>332</v>
      </c>
      <c r="T368" s="343" t="s">
        <v>792</v>
      </c>
      <c r="U368" s="343" t="s">
        <v>1367</v>
      </c>
      <c r="V368" s="343" t="s">
        <v>2090</v>
      </c>
      <c r="W368" s="343" t="s">
        <v>333</v>
      </c>
      <c r="X368" s="343" t="s">
        <v>792</v>
      </c>
      <c r="Y368" s="343" t="s">
        <v>1359</v>
      </c>
      <c r="Z368" s="343"/>
    </row>
    <row r="369" spans="1:26" ht="20.100000000000001" customHeight="1" x14ac:dyDescent="0.2">
      <c r="A369" s="343">
        <v>368</v>
      </c>
      <c r="B369" s="343" t="s">
        <v>220</v>
      </c>
      <c r="C369" s="343" t="s">
        <v>2358</v>
      </c>
      <c r="D369" s="343" t="s">
        <v>1256</v>
      </c>
      <c r="E369" s="343" t="s">
        <v>774</v>
      </c>
      <c r="F369" s="344" t="s">
        <v>229</v>
      </c>
      <c r="G369" s="343" t="s">
        <v>1782</v>
      </c>
      <c r="H369" s="343" t="s">
        <v>23</v>
      </c>
      <c r="I369" s="343" t="s">
        <v>765</v>
      </c>
      <c r="J369" s="343" t="s">
        <v>232</v>
      </c>
      <c r="K369" s="343" t="s">
        <v>1420</v>
      </c>
      <c r="L369" s="343" t="s">
        <v>1086</v>
      </c>
      <c r="M369" s="343" t="s">
        <v>1086</v>
      </c>
      <c r="N369" s="343" t="s">
        <v>2235</v>
      </c>
      <c r="O369" s="343"/>
      <c r="P369" s="343"/>
      <c r="Q369" s="343"/>
      <c r="R369" s="343"/>
      <c r="S369" s="343" t="s">
        <v>60</v>
      </c>
      <c r="T369" s="343" t="s">
        <v>792</v>
      </c>
      <c r="U369" s="343" t="s">
        <v>1355</v>
      </c>
      <c r="V369" s="343" t="s">
        <v>2091</v>
      </c>
      <c r="W369" s="343" t="s">
        <v>1257</v>
      </c>
      <c r="X369" s="343" t="s">
        <v>792</v>
      </c>
      <c r="Y369" s="343" t="s">
        <v>1366</v>
      </c>
      <c r="Z369" s="343" t="s">
        <v>2092</v>
      </c>
    </row>
    <row r="370" spans="1:26" ht="20.100000000000001" customHeight="1" x14ac:dyDescent="0.2">
      <c r="A370" s="343">
        <v>369</v>
      </c>
      <c r="B370" s="343" t="s">
        <v>220</v>
      </c>
      <c r="C370" s="343" t="s">
        <v>2359</v>
      </c>
      <c r="D370" s="343" t="s">
        <v>1258</v>
      </c>
      <c r="E370" s="343" t="s">
        <v>774</v>
      </c>
      <c r="F370" s="344" t="s">
        <v>229</v>
      </c>
      <c r="G370" s="343" t="s">
        <v>1782</v>
      </c>
      <c r="H370" s="343" t="s">
        <v>23</v>
      </c>
      <c r="I370" s="343" t="s">
        <v>765</v>
      </c>
      <c r="J370" s="343" t="s">
        <v>232</v>
      </c>
      <c r="K370" s="343" t="s">
        <v>1368</v>
      </c>
      <c r="L370" s="343" t="s">
        <v>1278</v>
      </c>
      <c r="M370" s="343" t="s">
        <v>1278</v>
      </c>
      <c r="N370" s="343" t="s">
        <v>2248</v>
      </c>
      <c r="O370" s="343"/>
      <c r="P370" s="343"/>
      <c r="Q370" s="343"/>
      <c r="R370" s="343"/>
      <c r="S370" s="343" t="s">
        <v>1259</v>
      </c>
      <c r="T370" s="343" t="s">
        <v>792</v>
      </c>
      <c r="U370" s="343" t="s">
        <v>1340</v>
      </c>
      <c r="V370" s="343" t="s">
        <v>2093</v>
      </c>
      <c r="W370" s="343" t="s">
        <v>1260</v>
      </c>
      <c r="X370" s="343" t="s">
        <v>792</v>
      </c>
      <c r="Y370" s="343" t="s">
        <v>1348</v>
      </c>
      <c r="Z370" s="343"/>
    </row>
    <row r="371" spans="1:26" ht="20.100000000000001" customHeight="1" x14ac:dyDescent="0.2">
      <c r="A371" s="343">
        <v>370</v>
      </c>
      <c r="B371" s="343" t="s">
        <v>220</v>
      </c>
      <c r="C371" s="343" t="s">
        <v>2360</v>
      </c>
      <c r="D371" s="343" t="s">
        <v>1261</v>
      </c>
      <c r="E371" s="343" t="s">
        <v>774</v>
      </c>
      <c r="F371" s="344" t="s">
        <v>230</v>
      </c>
      <c r="G371" s="343" t="s">
        <v>1782</v>
      </c>
      <c r="H371" s="343" t="s">
        <v>23</v>
      </c>
      <c r="I371" s="343" t="s">
        <v>765</v>
      </c>
      <c r="J371" s="343" t="s">
        <v>1099</v>
      </c>
      <c r="K371" s="343" t="s">
        <v>1992</v>
      </c>
      <c r="L371" s="343" t="s">
        <v>1278</v>
      </c>
      <c r="M371" s="343" t="s">
        <v>1278</v>
      </c>
      <c r="N371" s="343" t="s">
        <v>2218</v>
      </c>
      <c r="O371" s="343"/>
      <c r="P371" s="343"/>
      <c r="Q371" s="343"/>
      <c r="R371" s="343"/>
      <c r="S371" s="343" t="s">
        <v>321</v>
      </c>
      <c r="T371" s="343" t="s">
        <v>792</v>
      </c>
      <c r="U371" s="343" t="s">
        <v>1356</v>
      </c>
      <c r="V371" s="343" t="s">
        <v>2094</v>
      </c>
      <c r="W371" s="343" t="s">
        <v>1262</v>
      </c>
      <c r="X371" s="343" t="s">
        <v>792</v>
      </c>
      <c r="Y371" s="343" t="s">
        <v>1343</v>
      </c>
      <c r="Z371" s="343"/>
    </row>
    <row r="372" spans="1:26" ht="20.100000000000001" customHeight="1" x14ac:dyDescent="0.2">
      <c r="A372" s="343">
        <v>371</v>
      </c>
      <c r="B372" s="343" t="s">
        <v>220</v>
      </c>
      <c r="C372" s="343" t="s">
        <v>2361</v>
      </c>
      <c r="D372" s="343" t="s">
        <v>1263</v>
      </c>
      <c r="E372" s="343"/>
      <c r="F372" s="344" t="s">
        <v>229</v>
      </c>
      <c r="G372" s="343" t="s">
        <v>1782</v>
      </c>
      <c r="H372" s="343" t="s">
        <v>23</v>
      </c>
      <c r="I372" s="343" t="s">
        <v>765</v>
      </c>
      <c r="J372" s="343" t="s">
        <v>232</v>
      </c>
      <c r="K372" s="343" t="s">
        <v>1425</v>
      </c>
      <c r="L372" s="343" t="s">
        <v>1264</v>
      </c>
      <c r="M372" s="343" t="s">
        <v>1264</v>
      </c>
      <c r="N372" s="343" t="s">
        <v>2251</v>
      </c>
      <c r="O372" s="343"/>
      <c r="P372" s="343"/>
      <c r="Q372" s="343"/>
      <c r="R372" s="343"/>
      <c r="S372" s="343" t="s">
        <v>1265</v>
      </c>
      <c r="T372" s="343" t="s">
        <v>792</v>
      </c>
      <c r="U372" s="343" t="s">
        <v>1349</v>
      </c>
      <c r="V372" s="343" t="s">
        <v>2095</v>
      </c>
      <c r="W372" s="343" t="s">
        <v>1266</v>
      </c>
      <c r="X372" s="343" t="s">
        <v>792</v>
      </c>
      <c r="Y372" s="343" t="s">
        <v>1343</v>
      </c>
      <c r="Z372" s="343"/>
    </row>
    <row r="373" spans="1:26" ht="20.100000000000001" customHeight="1" x14ac:dyDescent="0.2">
      <c r="A373" s="343">
        <v>372</v>
      </c>
      <c r="B373" s="343" t="s">
        <v>220</v>
      </c>
      <c r="C373" s="343" t="s">
        <v>2362</v>
      </c>
      <c r="D373" s="343" t="s">
        <v>1267</v>
      </c>
      <c r="E373" s="343"/>
      <c r="F373" s="344" t="s">
        <v>229</v>
      </c>
      <c r="G373" s="343" t="s">
        <v>1782</v>
      </c>
      <c r="H373" s="343" t="s">
        <v>23</v>
      </c>
      <c r="I373" s="343" t="s">
        <v>765</v>
      </c>
      <c r="J373" s="343" t="s">
        <v>232</v>
      </c>
      <c r="K373" s="343" t="s">
        <v>1422</v>
      </c>
      <c r="L373" s="343" t="s">
        <v>1264</v>
      </c>
      <c r="M373" s="343" t="s">
        <v>1264</v>
      </c>
      <c r="N373" s="343" t="s">
        <v>2271</v>
      </c>
      <c r="O373" s="343"/>
      <c r="P373" s="343"/>
      <c r="Q373" s="343"/>
      <c r="R373" s="343"/>
      <c r="S373" s="343" t="s">
        <v>1268</v>
      </c>
      <c r="T373" s="343" t="s">
        <v>792</v>
      </c>
      <c r="U373" s="343" t="s">
        <v>1346</v>
      </c>
      <c r="V373" s="343"/>
      <c r="W373" s="343" t="s">
        <v>184</v>
      </c>
      <c r="X373" s="343" t="s">
        <v>792</v>
      </c>
      <c r="Y373" s="343" t="s">
        <v>1339</v>
      </c>
      <c r="Z373" s="343" t="s">
        <v>2096</v>
      </c>
    </row>
    <row r="374" spans="1:26" ht="20.100000000000001" customHeight="1" x14ac:dyDescent="0.2">
      <c r="A374" s="343">
        <v>373</v>
      </c>
      <c r="B374" s="343" t="s">
        <v>220</v>
      </c>
      <c r="C374" s="343" t="s">
        <v>2363</v>
      </c>
      <c r="D374" s="343" t="s">
        <v>1269</v>
      </c>
      <c r="E374" s="343" t="s">
        <v>774</v>
      </c>
      <c r="F374" s="344" t="s">
        <v>230</v>
      </c>
      <c r="G374" s="343" t="s">
        <v>1782</v>
      </c>
      <c r="H374" s="343" t="s">
        <v>23</v>
      </c>
      <c r="I374" s="343" t="s">
        <v>765</v>
      </c>
      <c r="J374" s="343" t="s">
        <v>1099</v>
      </c>
      <c r="K374" s="343" t="s">
        <v>1423</v>
      </c>
      <c r="L374" s="343" t="s">
        <v>2097</v>
      </c>
      <c r="M374" s="343" t="s">
        <v>2097</v>
      </c>
      <c r="N374" s="343" t="s">
        <v>2098</v>
      </c>
      <c r="O374" s="343"/>
      <c r="P374" s="343"/>
      <c r="Q374" s="343"/>
      <c r="R374" s="343"/>
      <c r="S374" s="343" t="s">
        <v>1270</v>
      </c>
      <c r="T374" s="343" t="s">
        <v>792</v>
      </c>
      <c r="U374" s="343" t="s">
        <v>1344</v>
      </c>
      <c r="V374" s="343" t="s">
        <v>2099</v>
      </c>
      <c r="W374" s="343" t="s">
        <v>1271</v>
      </c>
      <c r="X374" s="343" t="s">
        <v>792</v>
      </c>
      <c r="Y374" s="343" t="s">
        <v>1359</v>
      </c>
      <c r="Z374" s="343"/>
    </row>
    <row r="375" spans="1:26" ht="20.100000000000001" customHeight="1" x14ac:dyDescent="0.2">
      <c r="A375" s="343">
        <v>374</v>
      </c>
      <c r="B375" s="343" t="s">
        <v>220</v>
      </c>
      <c r="C375" s="343" t="s">
        <v>1272</v>
      </c>
      <c r="D375" s="343" t="s">
        <v>1273</v>
      </c>
      <c r="E375" s="343" t="s">
        <v>774</v>
      </c>
      <c r="F375" s="344" t="s">
        <v>229</v>
      </c>
      <c r="G375" s="343" t="s">
        <v>1782</v>
      </c>
      <c r="H375" s="343" t="s">
        <v>23</v>
      </c>
      <c r="I375" s="343" t="s">
        <v>765</v>
      </c>
      <c r="J375" s="343" t="s">
        <v>1274</v>
      </c>
      <c r="K375" s="343" t="s">
        <v>1412</v>
      </c>
      <c r="L375" s="343" t="s">
        <v>1264</v>
      </c>
      <c r="M375" s="343" t="s">
        <v>1264</v>
      </c>
      <c r="N375" s="343" t="s">
        <v>2244</v>
      </c>
      <c r="O375" s="343"/>
      <c r="P375" s="343"/>
      <c r="Q375" s="343"/>
      <c r="R375" s="343"/>
      <c r="S375" s="343" t="s">
        <v>1275</v>
      </c>
      <c r="T375" s="343" t="s">
        <v>792</v>
      </c>
      <c r="U375" s="343" t="s">
        <v>1346</v>
      </c>
      <c r="V375" s="343" t="s">
        <v>2100</v>
      </c>
      <c r="W375" s="343" t="s">
        <v>1276</v>
      </c>
      <c r="X375" s="343" t="s">
        <v>792</v>
      </c>
      <c r="Y375" s="343" t="s">
        <v>1351</v>
      </c>
      <c r="Z375" s="343"/>
    </row>
    <row r="376" spans="1:26" ht="20.100000000000001" customHeight="1" x14ac:dyDescent="0.2">
      <c r="A376" s="343">
        <v>375</v>
      </c>
      <c r="B376" s="343" t="s">
        <v>220</v>
      </c>
      <c r="C376" s="343" t="s">
        <v>1772</v>
      </c>
      <c r="D376" s="343" t="s">
        <v>1773</v>
      </c>
      <c r="E376" s="343" t="s">
        <v>774</v>
      </c>
      <c r="F376" s="344" t="s">
        <v>230</v>
      </c>
      <c r="G376" s="343" t="s">
        <v>1782</v>
      </c>
      <c r="H376" s="343" t="s">
        <v>23</v>
      </c>
      <c r="I376" s="343" t="s">
        <v>765</v>
      </c>
      <c r="J376" s="343" t="s">
        <v>235</v>
      </c>
      <c r="K376" s="343" t="s">
        <v>3166</v>
      </c>
      <c r="L376" s="343" t="s">
        <v>2296</v>
      </c>
      <c r="M376" s="343" t="s">
        <v>2296</v>
      </c>
      <c r="N376" s="343" t="s">
        <v>2275</v>
      </c>
      <c r="O376" s="343"/>
      <c r="P376" s="343"/>
      <c r="Q376" s="343"/>
      <c r="R376" s="343"/>
      <c r="S376" s="343" t="s">
        <v>1969</v>
      </c>
      <c r="T376" s="343" t="s">
        <v>791</v>
      </c>
      <c r="U376" s="343"/>
      <c r="V376" s="343" t="s">
        <v>2101</v>
      </c>
      <c r="W376" s="343" t="s">
        <v>1970</v>
      </c>
      <c r="X376" s="343" t="s">
        <v>791</v>
      </c>
      <c r="Y376" s="343"/>
      <c r="Z376" s="343"/>
    </row>
    <row r="377" spans="1:26" ht="20.100000000000001" customHeight="1" x14ac:dyDescent="0.2">
      <c r="A377" s="343">
        <v>376</v>
      </c>
      <c r="B377" s="343" t="s">
        <v>220</v>
      </c>
      <c r="C377" s="343" t="s">
        <v>2364</v>
      </c>
      <c r="D377" s="343" t="s">
        <v>1181</v>
      </c>
      <c r="E377" s="343" t="s">
        <v>774</v>
      </c>
      <c r="F377" s="344" t="s">
        <v>229</v>
      </c>
      <c r="G377" s="343" t="s">
        <v>1782</v>
      </c>
      <c r="H377" s="343" t="s">
        <v>23</v>
      </c>
      <c r="I377" s="343" t="s">
        <v>765</v>
      </c>
      <c r="J377" s="343" t="s">
        <v>232</v>
      </c>
      <c r="K377" s="343" t="s">
        <v>1424</v>
      </c>
      <c r="L377" s="343" t="s">
        <v>1264</v>
      </c>
      <c r="M377" s="343" t="s">
        <v>1264</v>
      </c>
      <c r="N377" s="343" t="s">
        <v>2241</v>
      </c>
      <c r="O377" s="343"/>
      <c r="P377" s="343"/>
      <c r="Q377" s="343"/>
      <c r="R377" s="343"/>
      <c r="S377" s="343" t="s">
        <v>785</v>
      </c>
      <c r="T377" s="343" t="s">
        <v>792</v>
      </c>
      <c r="U377" s="343" t="s">
        <v>1339</v>
      </c>
      <c r="V377" s="343"/>
      <c r="W377" s="343" t="s">
        <v>150</v>
      </c>
      <c r="X377" s="343" t="s">
        <v>792</v>
      </c>
      <c r="Y377" s="343" t="s">
        <v>1351</v>
      </c>
      <c r="Z377" s="343" t="s">
        <v>2102</v>
      </c>
    </row>
    <row r="378" spans="1:26" ht="20.100000000000001" customHeight="1" x14ac:dyDescent="0.2">
      <c r="A378" s="343">
        <v>377</v>
      </c>
      <c r="B378" s="343" t="s">
        <v>220</v>
      </c>
      <c r="C378" s="343" t="s">
        <v>2365</v>
      </c>
      <c r="D378" s="343" t="s">
        <v>1277</v>
      </c>
      <c r="E378" s="343"/>
      <c r="F378" s="344" t="s">
        <v>230</v>
      </c>
      <c r="G378" s="343" t="s">
        <v>1782</v>
      </c>
      <c r="H378" s="343" t="s">
        <v>23</v>
      </c>
      <c r="I378" s="343" t="s">
        <v>765</v>
      </c>
      <c r="J378" s="343" t="s">
        <v>3167</v>
      </c>
      <c r="K378" s="343" t="s">
        <v>1371</v>
      </c>
      <c r="L378" s="343" t="s">
        <v>1278</v>
      </c>
      <c r="M378" s="343" t="s">
        <v>1278</v>
      </c>
      <c r="N378" s="343" t="s">
        <v>2226</v>
      </c>
      <c r="O378" s="343"/>
      <c r="P378" s="343"/>
      <c r="Q378" s="343"/>
      <c r="R378" s="343"/>
      <c r="S378" s="343" t="s">
        <v>1279</v>
      </c>
      <c r="T378" s="343" t="s">
        <v>792</v>
      </c>
      <c r="U378" s="343" t="s">
        <v>1356</v>
      </c>
      <c r="V378" s="343" t="s">
        <v>2103</v>
      </c>
      <c r="W378" s="343" t="s">
        <v>1280</v>
      </c>
      <c r="X378" s="343" t="s">
        <v>792</v>
      </c>
      <c r="Y378" s="343" t="s">
        <v>1346</v>
      </c>
      <c r="Z378" s="343"/>
    </row>
    <row r="379" spans="1:26" ht="20.100000000000001" customHeight="1" x14ac:dyDescent="0.2">
      <c r="A379" s="343">
        <v>378</v>
      </c>
      <c r="B379" s="343" t="s">
        <v>220</v>
      </c>
      <c r="C379" s="343" t="s">
        <v>1281</v>
      </c>
      <c r="D379" s="343" t="s">
        <v>1282</v>
      </c>
      <c r="E379" s="343"/>
      <c r="F379" s="344" t="s">
        <v>229</v>
      </c>
      <c r="G379" s="343" t="s">
        <v>1782</v>
      </c>
      <c r="H379" s="343" t="s">
        <v>23</v>
      </c>
      <c r="I379" s="343" t="s">
        <v>1372</v>
      </c>
      <c r="J379" s="343" t="s">
        <v>231</v>
      </c>
      <c r="K379" s="343" t="s">
        <v>1373</v>
      </c>
      <c r="L379" s="343" t="s">
        <v>2297</v>
      </c>
      <c r="M379" s="343" t="s">
        <v>2297</v>
      </c>
      <c r="N379" s="343" t="s">
        <v>1374</v>
      </c>
      <c r="O379" s="343"/>
      <c r="P379" s="343"/>
      <c r="Q379" s="343"/>
      <c r="R379" s="343"/>
      <c r="S379" s="343" t="s">
        <v>1283</v>
      </c>
      <c r="T379" s="343" t="s">
        <v>1375</v>
      </c>
      <c r="U379" s="343"/>
      <c r="V379" s="343"/>
      <c r="W379" s="343" t="s">
        <v>1284</v>
      </c>
      <c r="X379" s="343" t="s">
        <v>1376</v>
      </c>
      <c r="Y379" s="343"/>
      <c r="Z379" s="343"/>
    </row>
    <row r="380" spans="1:26" ht="20.100000000000001" customHeight="1" x14ac:dyDescent="0.2">
      <c r="A380" s="343">
        <v>379</v>
      </c>
      <c r="B380" s="343" t="s">
        <v>220</v>
      </c>
      <c r="C380" s="343" t="s">
        <v>585</v>
      </c>
      <c r="D380" s="343" t="s">
        <v>1287</v>
      </c>
      <c r="E380" s="343"/>
      <c r="F380" s="344" t="s">
        <v>229</v>
      </c>
      <c r="G380" s="343" t="s">
        <v>1782</v>
      </c>
      <c r="H380" s="343" t="s">
        <v>23</v>
      </c>
      <c r="I380" s="343" t="s">
        <v>765</v>
      </c>
      <c r="J380" s="343" t="s">
        <v>232</v>
      </c>
      <c r="K380" s="343" t="s">
        <v>1996</v>
      </c>
      <c r="L380" s="343" t="s">
        <v>1278</v>
      </c>
      <c r="M380" s="343" t="s">
        <v>1278</v>
      </c>
      <c r="N380" s="343" t="s">
        <v>2248</v>
      </c>
      <c r="O380" s="343"/>
      <c r="P380" s="343"/>
      <c r="Q380" s="343"/>
      <c r="R380" s="343"/>
      <c r="S380" s="343" t="s">
        <v>1288</v>
      </c>
      <c r="T380" s="343" t="s">
        <v>792</v>
      </c>
      <c r="U380" s="343" t="s">
        <v>1339</v>
      </c>
      <c r="V380" s="343" t="s">
        <v>2104</v>
      </c>
      <c r="W380" s="343" t="s">
        <v>1289</v>
      </c>
      <c r="X380" s="343" t="s">
        <v>792</v>
      </c>
      <c r="Y380" s="343" t="s">
        <v>1351</v>
      </c>
      <c r="Z380" s="343"/>
    </row>
    <row r="381" spans="1:26" ht="20.100000000000001" customHeight="1" x14ac:dyDescent="0.2">
      <c r="A381" s="343">
        <v>380</v>
      </c>
      <c r="B381" s="343" t="s">
        <v>220</v>
      </c>
      <c r="C381" s="343" t="s">
        <v>2366</v>
      </c>
      <c r="D381" s="343" t="s">
        <v>1290</v>
      </c>
      <c r="E381" s="343"/>
      <c r="F381" s="344" t="s">
        <v>229</v>
      </c>
      <c r="G381" s="343" t="s">
        <v>1782</v>
      </c>
      <c r="H381" s="343" t="s">
        <v>23</v>
      </c>
      <c r="I381" s="343" t="s">
        <v>765</v>
      </c>
      <c r="J381" s="343" t="s">
        <v>232</v>
      </c>
      <c r="K381" s="343" t="s">
        <v>1385</v>
      </c>
      <c r="L381" s="343" t="s">
        <v>1086</v>
      </c>
      <c r="M381" s="343" t="s">
        <v>1086</v>
      </c>
      <c r="N381" s="343" t="s">
        <v>2221</v>
      </c>
      <c r="O381" s="343" t="s">
        <v>684</v>
      </c>
      <c r="P381" s="343"/>
      <c r="Q381" s="343" t="s">
        <v>2437</v>
      </c>
      <c r="R381" s="343"/>
      <c r="S381" s="343" t="s">
        <v>1291</v>
      </c>
      <c r="T381" s="343" t="s">
        <v>792</v>
      </c>
      <c r="U381" s="343" t="s">
        <v>1349</v>
      </c>
      <c r="V381" s="343" t="s">
        <v>3168</v>
      </c>
      <c r="W381" s="343" t="s">
        <v>1292</v>
      </c>
      <c r="X381" s="343" t="s">
        <v>792</v>
      </c>
      <c r="Y381" s="343" t="s">
        <v>1346</v>
      </c>
      <c r="Z381" s="343"/>
    </row>
    <row r="382" spans="1:26" ht="20.100000000000001" customHeight="1" x14ac:dyDescent="0.2">
      <c r="A382" s="343">
        <v>381</v>
      </c>
      <c r="B382" s="343" t="s">
        <v>220</v>
      </c>
      <c r="C382" s="343" t="s">
        <v>2368</v>
      </c>
      <c r="D382" s="343" t="s">
        <v>1293</v>
      </c>
      <c r="E382" s="343" t="s">
        <v>774</v>
      </c>
      <c r="F382" s="344" t="s">
        <v>229</v>
      </c>
      <c r="G382" s="343" t="s">
        <v>1782</v>
      </c>
      <c r="H382" s="343" t="s">
        <v>23</v>
      </c>
      <c r="I382" s="343" t="s">
        <v>765</v>
      </c>
      <c r="J382" s="343" t="s">
        <v>232</v>
      </c>
      <c r="K382" s="343" t="s">
        <v>2105</v>
      </c>
      <c r="L382" s="343" t="s">
        <v>1278</v>
      </c>
      <c r="M382" s="343" t="s">
        <v>1278</v>
      </c>
      <c r="N382" s="343" t="s">
        <v>2276</v>
      </c>
      <c r="O382" s="343"/>
      <c r="P382" s="343"/>
      <c r="Q382" s="343"/>
      <c r="R382" s="343"/>
      <c r="S382" s="343" t="s">
        <v>1294</v>
      </c>
      <c r="T382" s="343" t="s">
        <v>792</v>
      </c>
      <c r="U382" s="343" t="s">
        <v>1346</v>
      </c>
      <c r="V382" s="343" t="s">
        <v>2106</v>
      </c>
      <c r="W382" s="343" t="s">
        <v>1295</v>
      </c>
      <c r="X382" s="343" t="s">
        <v>792</v>
      </c>
      <c r="Y382" s="343" t="s">
        <v>1351</v>
      </c>
      <c r="Z382" s="343"/>
    </row>
    <row r="383" spans="1:26" ht="20.100000000000001" customHeight="1" x14ac:dyDescent="0.2">
      <c r="A383" s="343">
        <v>382</v>
      </c>
      <c r="B383" s="343" t="s">
        <v>220</v>
      </c>
      <c r="C383" s="343" t="s">
        <v>2369</v>
      </c>
      <c r="D383" s="343" t="s">
        <v>1296</v>
      </c>
      <c r="E383" s="343"/>
      <c r="F383" s="344" t="s">
        <v>229</v>
      </c>
      <c r="G383" s="343" t="s">
        <v>1782</v>
      </c>
      <c r="H383" s="343" t="s">
        <v>23</v>
      </c>
      <c r="I383" s="343" t="s">
        <v>765</v>
      </c>
      <c r="J383" s="343" t="s">
        <v>232</v>
      </c>
      <c r="K383" s="343" t="s">
        <v>1368</v>
      </c>
      <c r="L383" s="343" t="s">
        <v>1278</v>
      </c>
      <c r="M383" s="343" t="s">
        <v>1278</v>
      </c>
      <c r="N383" s="343" t="s">
        <v>2248</v>
      </c>
      <c r="O383" s="343"/>
      <c r="P383" s="343"/>
      <c r="Q383" s="343"/>
      <c r="R383" s="343"/>
      <c r="S383" s="343" t="s">
        <v>1297</v>
      </c>
      <c r="T383" s="343" t="s">
        <v>792</v>
      </c>
      <c r="U383" s="343" t="s">
        <v>1341</v>
      </c>
      <c r="V383" s="343" t="s">
        <v>2107</v>
      </c>
      <c r="W383" s="343" t="s">
        <v>1298</v>
      </c>
      <c r="X383" s="343" t="s">
        <v>792</v>
      </c>
      <c r="Y383" s="343" t="s">
        <v>1356</v>
      </c>
      <c r="Z383" s="343"/>
    </row>
    <row r="384" spans="1:26" ht="20.100000000000001" customHeight="1" x14ac:dyDescent="0.2">
      <c r="A384" s="343">
        <v>383</v>
      </c>
      <c r="B384" s="343" t="s">
        <v>220</v>
      </c>
      <c r="C384" s="343" t="s">
        <v>2370</v>
      </c>
      <c r="D384" s="343" t="s">
        <v>1299</v>
      </c>
      <c r="E384" s="343" t="s">
        <v>774</v>
      </c>
      <c r="F384" s="344" t="s">
        <v>229</v>
      </c>
      <c r="G384" s="343" t="s">
        <v>1782</v>
      </c>
      <c r="H384" s="343" t="s">
        <v>23</v>
      </c>
      <c r="I384" s="343" t="s">
        <v>765</v>
      </c>
      <c r="J384" s="343" t="s">
        <v>232</v>
      </c>
      <c r="K384" s="343" t="s">
        <v>2108</v>
      </c>
      <c r="L384" s="343" t="s">
        <v>1278</v>
      </c>
      <c r="M384" s="343" t="s">
        <v>1278</v>
      </c>
      <c r="N384" s="343" t="s">
        <v>2277</v>
      </c>
      <c r="O384" s="343"/>
      <c r="P384" s="343"/>
      <c r="Q384" s="343"/>
      <c r="R384" s="343"/>
      <c r="S384" s="343" t="s">
        <v>788</v>
      </c>
      <c r="T384" s="343" t="s">
        <v>792</v>
      </c>
      <c r="U384" s="343" t="s">
        <v>1346</v>
      </c>
      <c r="V384" s="343" t="s">
        <v>2001</v>
      </c>
      <c r="W384" s="343" t="s">
        <v>385</v>
      </c>
      <c r="X384" s="343" t="s">
        <v>792</v>
      </c>
      <c r="Y384" s="343" t="s">
        <v>1356</v>
      </c>
      <c r="Z384" s="343"/>
    </row>
    <row r="385" spans="1:26" ht="20.100000000000001" customHeight="1" x14ac:dyDescent="0.2">
      <c r="A385" s="343">
        <v>384</v>
      </c>
      <c r="B385" s="343" t="s">
        <v>220</v>
      </c>
      <c r="C385" s="343" t="s">
        <v>2371</v>
      </c>
      <c r="D385" s="343" t="s">
        <v>1300</v>
      </c>
      <c r="E385" s="343" t="s">
        <v>774</v>
      </c>
      <c r="F385" s="344" t="s">
        <v>229</v>
      </c>
      <c r="G385" s="343" t="s">
        <v>1782</v>
      </c>
      <c r="H385" s="343" t="s">
        <v>23</v>
      </c>
      <c r="I385" s="343" t="s">
        <v>765</v>
      </c>
      <c r="J385" s="343" t="s">
        <v>232</v>
      </c>
      <c r="K385" s="343" t="s">
        <v>2109</v>
      </c>
      <c r="L385" s="343" t="s">
        <v>1264</v>
      </c>
      <c r="M385" s="343" t="s">
        <v>1264</v>
      </c>
      <c r="N385" s="343" t="s">
        <v>2278</v>
      </c>
      <c r="O385" s="343"/>
      <c r="P385" s="343"/>
      <c r="Q385" s="343"/>
      <c r="R385" s="343"/>
      <c r="S385" s="343" t="s">
        <v>1301</v>
      </c>
      <c r="T385" s="343" t="s">
        <v>792</v>
      </c>
      <c r="U385" s="343" t="s">
        <v>1340</v>
      </c>
      <c r="V385" s="343" t="s">
        <v>2110</v>
      </c>
      <c r="W385" s="343" t="s">
        <v>287</v>
      </c>
      <c r="X385" s="343" t="s">
        <v>792</v>
      </c>
      <c r="Y385" s="343" t="s">
        <v>1340</v>
      </c>
      <c r="Z385" s="343"/>
    </row>
    <row r="386" spans="1:26" ht="20.100000000000001" customHeight="1" x14ac:dyDescent="0.2">
      <c r="A386" s="343">
        <v>385</v>
      </c>
      <c r="B386" s="343" t="s">
        <v>220</v>
      </c>
      <c r="C386" s="343" t="s">
        <v>2372</v>
      </c>
      <c r="D386" s="343" t="s">
        <v>1302</v>
      </c>
      <c r="E386" s="343"/>
      <c r="F386" s="344" t="s">
        <v>229</v>
      </c>
      <c r="G386" s="343" t="s">
        <v>1782</v>
      </c>
      <c r="H386" s="343" t="s">
        <v>23</v>
      </c>
      <c r="I386" s="343" t="s">
        <v>765</v>
      </c>
      <c r="J386" s="343" t="s">
        <v>232</v>
      </c>
      <c r="K386" s="343" t="s">
        <v>3169</v>
      </c>
      <c r="L386" s="343" t="s">
        <v>1086</v>
      </c>
      <c r="M386" s="343" t="s">
        <v>1086</v>
      </c>
      <c r="N386" s="343" t="s">
        <v>2279</v>
      </c>
      <c r="O386" s="343"/>
      <c r="P386" s="343"/>
      <c r="Q386" s="343"/>
      <c r="R386" s="343"/>
      <c r="S386" s="343" t="s">
        <v>1303</v>
      </c>
      <c r="T386" s="343" t="s">
        <v>792</v>
      </c>
      <c r="U386" s="343" t="s">
        <v>1339</v>
      </c>
      <c r="V386" s="343" t="s">
        <v>2111</v>
      </c>
      <c r="W386" s="343" t="s">
        <v>1304</v>
      </c>
      <c r="X386" s="343" t="s">
        <v>792</v>
      </c>
      <c r="Y386" s="343" t="s">
        <v>1350</v>
      </c>
      <c r="Z386" s="343"/>
    </row>
    <row r="387" spans="1:26" ht="20.100000000000001" customHeight="1" x14ac:dyDescent="0.2">
      <c r="A387" s="343">
        <v>386</v>
      </c>
      <c r="B387" s="343" t="s">
        <v>220</v>
      </c>
      <c r="C387" s="343" t="s">
        <v>1774</v>
      </c>
      <c r="D387" s="343" t="s">
        <v>1775</v>
      </c>
      <c r="E387" s="343" t="s">
        <v>774</v>
      </c>
      <c r="F387" s="344" t="s">
        <v>230</v>
      </c>
      <c r="G387" s="343" t="s">
        <v>1782</v>
      </c>
      <c r="H387" s="343" t="s">
        <v>23</v>
      </c>
      <c r="I387" s="343" t="s">
        <v>765</v>
      </c>
      <c r="J387" s="343" t="s">
        <v>231</v>
      </c>
      <c r="K387" s="343" t="s">
        <v>1426</v>
      </c>
      <c r="L387" s="343" t="s">
        <v>1074</v>
      </c>
      <c r="M387" s="343" t="s">
        <v>1074</v>
      </c>
      <c r="N387" s="343" t="s">
        <v>2237</v>
      </c>
      <c r="O387" s="343"/>
      <c r="P387" s="343"/>
      <c r="Q387" s="343"/>
      <c r="R387" s="343"/>
      <c r="S387" s="343"/>
      <c r="T387" s="343"/>
      <c r="U387" s="343"/>
      <c r="V387" s="343"/>
      <c r="W387" s="343" t="s">
        <v>1971</v>
      </c>
      <c r="X387" s="343" t="s">
        <v>791</v>
      </c>
      <c r="Y387" s="343" t="s">
        <v>1348</v>
      </c>
      <c r="Z387" s="343"/>
    </row>
    <row r="388" spans="1:26" ht="20.100000000000001" customHeight="1" x14ac:dyDescent="0.2">
      <c r="A388" s="343">
        <v>387</v>
      </c>
      <c r="B388" s="343" t="s">
        <v>220</v>
      </c>
      <c r="C388" s="343" t="s">
        <v>1776</v>
      </c>
      <c r="D388" s="343" t="s">
        <v>1777</v>
      </c>
      <c r="E388" s="343"/>
      <c r="F388" s="344" t="s">
        <v>229</v>
      </c>
      <c r="G388" s="343" t="s">
        <v>1782</v>
      </c>
      <c r="H388" s="343" t="s">
        <v>23</v>
      </c>
      <c r="I388" s="343" t="s">
        <v>765</v>
      </c>
      <c r="J388" s="343" t="s">
        <v>231</v>
      </c>
      <c r="K388" s="343" t="s">
        <v>2112</v>
      </c>
      <c r="L388" s="343" t="s">
        <v>1308</v>
      </c>
      <c r="M388" s="343" t="s">
        <v>1308</v>
      </c>
      <c r="N388" s="343" t="s">
        <v>2280</v>
      </c>
      <c r="O388" s="343"/>
      <c r="P388" s="343"/>
      <c r="Q388" s="343"/>
      <c r="R388" s="343"/>
      <c r="S388" s="343" t="s">
        <v>1235</v>
      </c>
      <c r="T388" s="343" t="s">
        <v>791</v>
      </c>
      <c r="U388" s="343" t="s">
        <v>1359</v>
      </c>
      <c r="V388" s="343" t="s">
        <v>2113</v>
      </c>
      <c r="W388" s="343" t="s">
        <v>1972</v>
      </c>
      <c r="X388" s="343" t="s">
        <v>791</v>
      </c>
      <c r="Y388" s="343" t="s">
        <v>1359</v>
      </c>
      <c r="Z388" s="343"/>
    </row>
    <row r="389" spans="1:26" ht="20.100000000000001" customHeight="1" x14ac:dyDescent="0.2">
      <c r="A389" s="343">
        <v>388</v>
      </c>
      <c r="B389" s="343" t="s">
        <v>220</v>
      </c>
      <c r="C389" s="343" t="s">
        <v>294</v>
      </c>
      <c r="D389" s="343" t="s">
        <v>1305</v>
      </c>
      <c r="E389" s="343"/>
      <c r="F389" s="344" t="s">
        <v>229</v>
      </c>
      <c r="G389" s="343" t="s">
        <v>1782</v>
      </c>
      <c r="H389" s="343" t="s">
        <v>23</v>
      </c>
      <c r="I389" s="343" t="s">
        <v>765</v>
      </c>
      <c r="J389" s="343" t="s">
        <v>1099</v>
      </c>
      <c r="K389" s="343" t="s">
        <v>3170</v>
      </c>
      <c r="L389" s="343" t="s">
        <v>1278</v>
      </c>
      <c r="M389" s="343" t="s">
        <v>1278</v>
      </c>
      <c r="N389" s="343" t="s">
        <v>3171</v>
      </c>
      <c r="O389" s="343"/>
      <c r="P389" s="343"/>
      <c r="Q389" s="343"/>
      <c r="R389" s="343"/>
      <c r="S389" s="343" t="s">
        <v>332</v>
      </c>
      <c r="T389" s="343" t="s">
        <v>792</v>
      </c>
      <c r="U389" s="343" t="s">
        <v>1356</v>
      </c>
      <c r="V389" s="343"/>
      <c r="W389" s="343" t="s">
        <v>1306</v>
      </c>
      <c r="X389" s="343" t="s">
        <v>792</v>
      </c>
      <c r="Y389" s="343"/>
      <c r="Z389" s="343"/>
    </row>
    <row r="390" spans="1:26" ht="20.100000000000001" customHeight="1" x14ac:dyDescent="0.2">
      <c r="A390" s="343">
        <v>389</v>
      </c>
      <c r="B390" s="343" t="s">
        <v>220</v>
      </c>
      <c r="C390" s="343" t="s">
        <v>2373</v>
      </c>
      <c r="D390" s="343" t="s">
        <v>1307</v>
      </c>
      <c r="E390" s="343"/>
      <c r="F390" s="344" t="s">
        <v>229</v>
      </c>
      <c r="G390" s="343" t="s">
        <v>1782</v>
      </c>
      <c r="H390" s="343" t="s">
        <v>23</v>
      </c>
      <c r="I390" s="343" t="s">
        <v>765</v>
      </c>
      <c r="J390" s="343" t="s">
        <v>232</v>
      </c>
      <c r="K390" s="343" t="s">
        <v>3172</v>
      </c>
      <c r="L390" s="343" t="s">
        <v>1308</v>
      </c>
      <c r="M390" s="343" t="s">
        <v>1308</v>
      </c>
      <c r="N390" s="343" t="s">
        <v>2281</v>
      </c>
      <c r="O390" s="343"/>
      <c r="P390" s="343"/>
      <c r="Q390" s="343"/>
      <c r="R390" s="343"/>
      <c r="S390" s="343" t="s">
        <v>1309</v>
      </c>
      <c r="T390" s="343" t="s">
        <v>792</v>
      </c>
      <c r="U390" s="343" t="s">
        <v>1346</v>
      </c>
      <c r="V390" s="343" t="s">
        <v>2114</v>
      </c>
      <c r="W390" s="343" t="s">
        <v>1310</v>
      </c>
      <c r="X390" s="343" t="s">
        <v>792</v>
      </c>
      <c r="Y390" s="343" t="s">
        <v>1346</v>
      </c>
      <c r="Z390" s="343"/>
    </row>
    <row r="391" spans="1:26" ht="20.100000000000001" customHeight="1" x14ac:dyDescent="0.2">
      <c r="A391" s="343">
        <v>390</v>
      </c>
      <c r="B391" s="343" t="s">
        <v>220</v>
      </c>
      <c r="C391" s="343" t="s">
        <v>2374</v>
      </c>
      <c r="D391" s="343" t="s">
        <v>1311</v>
      </c>
      <c r="E391" s="343" t="s">
        <v>774</v>
      </c>
      <c r="F391" s="344" t="s">
        <v>229</v>
      </c>
      <c r="G391" s="343" t="s">
        <v>1782</v>
      </c>
      <c r="H391" s="343" t="s">
        <v>23</v>
      </c>
      <c r="I391" s="343" t="s">
        <v>765</v>
      </c>
      <c r="J391" s="343" t="s">
        <v>232</v>
      </c>
      <c r="K391" s="343" t="s">
        <v>2115</v>
      </c>
      <c r="L391" s="343" t="s">
        <v>1264</v>
      </c>
      <c r="M391" s="343" t="s">
        <v>1264</v>
      </c>
      <c r="N391" s="343" t="s">
        <v>2282</v>
      </c>
      <c r="O391" s="343" t="s">
        <v>684</v>
      </c>
      <c r="P391" s="343"/>
      <c r="Q391" s="343" t="s">
        <v>2437</v>
      </c>
      <c r="R391" s="343"/>
      <c r="S391" s="343" t="s">
        <v>622</v>
      </c>
      <c r="T391" s="343" t="s">
        <v>792</v>
      </c>
      <c r="U391" s="343" t="s">
        <v>1346</v>
      </c>
      <c r="V391" s="343" t="s">
        <v>2116</v>
      </c>
      <c r="W391" s="343" t="s">
        <v>1312</v>
      </c>
      <c r="X391" s="343" t="s">
        <v>792</v>
      </c>
      <c r="Y391" s="343" t="s">
        <v>1381</v>
      </c>
      <c r="Z391" s="343"/>
    </row>
    <row r="392" spans="1:26" ht="20.100000000000001" customHeight="1" x14ac:dyDescent="0.2">
      <c r="A392" s="343">
        <v>391</v>
      </c>
      <c r="B392" s="343" t="s">
        <v>220</v>
      </c>
      <c r="C392" s="343" t="s">
        <v>2375</v>
      </c>
      <c r="D392" s="343" t="s">
        <v>1313</v>
      </c>
      <c r="E392" s="343"/>
      <c r="F392" s="344" t="s">
        <v>229</v>
      </c>
      <c r="G392" s="343" t="s">
        <v>1782</v>
      </c>
      <c r="H392" s="343" t="s">
        <v>23</v>
      </c>
      <c r="I392" s="343" t="s">
        <v>765</v>
      </c>
      <c r="J392" s="343" t="s">
        <v>232</v>
      </c>
      <c r="K392" s="343" t="s">
        <v>1382</v>
      </c>
      <c r="L392" s="343" t="s">
        <v>1074</v>
      </c>
      <c r="M392" s="343" t="s">
        <v>1074</v>
      </c>
      <c r="N392" s="343" t="s">
        <v>2242</v>
      </c>
      <c r="O392" s="343"/>
      <c r="P392" s="343"/>
      <c r="Q392" s="343"/>
      <c r="R392" s="343"/>
      <c r="S392" s="343" t="s">
        <v>1314</v>
      </c>
      <c r="T392" s="343" t="s">
        <v>792</v>
      </c>
      <c r="U392" s="343" t="s">
        <v>1351</v>
      </c>
      <c r="V392" s="343" t="s">
        <v>2117</v>
      </c>
      <c r="W392" s="343" t="s">
        <v>1315</v>
      </c>
      <c r="X392" s="343" t="s">
        <v>792</v>
      </c>
      <c r="Y392" s="343" t="s">
        <v>1347</v>
      </c>
      <c r="Z392" s="343"/>
    </row>
    <row r="393" spans="1:26" ht="20.100000000000001" customHeight="1" x14ac:dyDescent="0.2">
      <c r="A393" s="343">
        <v>392</v>
      </c>
      <c r="B393" s="343" t="s">
        <v>220</v>
      </c>
      <c r="C393" s="343" t="s">
        <v>1053</v>
      </c>
      <c r="D393" s="343" t="s">
        <v>1261</v>
      </c>
      <c r="E393" s="343" t="s">
        <v>774</v>
      </c>
      <c r="F393" s="344" t="s">
        <v>229</v>
      </c>
      <c r="G393" s="343" t="s">
        <v>1782</v>
      </c>
      <c r="H393" s="343" t="s">
        <v>23</v>
      </c>
      <c r="I393" s="343" t="s">
        <v>765</v>
      </c>
      <c r="J393" s="343" t="s">
        <v>232</v>
      </c>
      <c r="K393" s="343" t="s">
        <v>3173</v>
      </c>
      <c r="L393" s="343" t="s">
        <v>1086</v>
      </c>
      <c r="M393" s="343" t="s">
        <v>1086</v>
      </c>
      <c r="N393" s="343" t="s">
        <v>2283</v>
      </c>
      <c r="O393" s="343" t="s">
        <v>647</v>
      </c>
      <c r="P393" s="343" t="s">
        <v>2437</v>
      </c>
      <c r="Q393" s="343"/>
      <c r="R393" s="343"/>
      <c r="S393" s="343" t="s">
        <v>1319</v>
      </c>
      <c r="T393" s="343" t="s">
        <v>792</v>
      </c>
      <c r="U393" s="343" t="s">
        <v>1338</v>
      </c>
      <c r="V393" s="343" t="s">
        <v>2120</v>
      </c>
      <c r="W393" s="343" t="s">
        <v>1320</v>
      </c>
      <c r="X393" s="343" t="s">
        <v>792</v>
      </c>
      <c r="Y393" s="343" t="s">
        <v>1348</v>
      </c>
      <c r="Z393" s="343"/>
    </row>
    <row r="394" spans="1:26" ht="20.100000000000001" customHeight="1" x14ac:dyDescent="0.2">
      <c r="A394" s="343">
        <v>393</v>
      </c>
      <c r="B394" s="343" t="s">
        <v>220</v>
      </c>
      <c r="C394" s="343" t="s">
        <v>2376</v>
      </c>
      <c r="D394" s="343" t="s">
        <v>1321</v>
      </c>
      <c r="E394" s="343"/>
      <c r="F394" s="344" t="s">
        <v>229</v>
      </c>
      <c r="G394" s="343" t="s">
        <v>1782</v>
      </c>
      <c r="H394" s="343" t="s">
        <v>23</v>
      </c>
      <c r="I394" s="343" t="s">
        <v>765</v>
      </c>
      <c r="J394" s="343" t="s">
        <v>1076</v>
      </c>
      <c r="K394" s="343" t="s">
        <v>3173</v>
      </c>
      <c r="L394" s="343" t="s">
        <v>1086</v>
      </c>
      <c r="M394" s="343" t="s">
        <v>1086</v>
      </c>
      <c r="N394" s="343" t="s">
        <v>2283</v>
      </c>
      <c r="O394" s="343"/>
      <c r="P394" s="343"/>
      <c r="Q394" s="343"/>
      <c r="R394" s="343"/>
      <c r="S394" s="343" t="s">
        <v>1322</v>
      </c>
      <c r="T394" s="343" t="s">
        <v>792</v>
      </c>
      <c r="U394" s="343" t="s">
        <v>1337</v>
      </c>
      <c r="V394" s="343" t="s">
        <v>2121</v>
      </c>
      <c r="W394" s="343" t="s">
        <v>238</v>
      </c>
      <c r="X394" s="343" t="s">
        <v>792</v>
      </c>
      <c r="Y394" s="343" t="s">
        <v>1356</v>
      </c>
      <c r="Z394" s="343"/>
    </row>
    <row r="395" spans="1:26" ht="20.100000000000001" customHeight="1" x14ac:dyDescent="0.2">
      <c r="A395" s="343">
        <v>394</v>
      </c>
      <c r="B395" s="343" t="s">
        <v>220</v>
      </c>
      <c r="C395" s="343" t="s">
        <v>1584</v>
      </c>
      <c r="D395" s="343" t="s">
        <v>1323</v>
      </c>
      <c r="E395" s="343"/>
      <c r="F395" s="344" t="s">
        <v>230</v>
      </c>
      <c r="G395" s="343" t="s">
        <v>1782</v>
      </c>
      <c r="H395" s="343" t="s">
        <v>23</v>
      </c>
      <c r="I395" s="343" t="s">
        <v>765</v>
      </c>
      <c r="J395" s="343" t="s">
        <v>232</v>
      </c>
      <c r="K395" s="343" t="s">
        <v>3174</v>
      </c>
      <c r="L395" s="343" t="s">
        <v>1264</v>
      </c>
      <c r="M395" s="343" t="s">
        <v>1264</v>
      </c>
      <c r="N395" s="343" t="s">
        <v>2282</v>
      </c>
      <c r="O395" s="343" t="s">
        <v>684</v>
      </c>
      <c r="P395" s="343"/>
      <c r="Q395" s="343" t="s">
        <v>2437</v>
      </c>
      <c r="R395" s="343"/>
      <c r="S395" s="343" t="s">
        <v>1324</v>
      </c>
      <c r="T395" s="343" t="s">
        <v>792</v>
      </c>
      <c r="U395" s="343" t="s">
        <v>1366</v>
      </c>
      <c r="V395" s="343"/>
      <c r="W395" s="343" t="s">
        <v>876</v>
      </c>
      <c r="X395" s="343" t="s">
        <v>792</v>
      </c>
      <c r="Y395" s="343" t="s">
        <v>1350</v>
      </c>
      <c r="Z395" s="343"/>
    </row>
    <row r="396" spans="1:26" ht="20.100000000000001" customHeight="1" x14ac:dyDescent="0.2">
      <c r="A396" s="343">
        <v>395</v>
      </c>
      <c r="B396" s="343" t="s">
        <v>220</v>
      </c>
      <c r="C396" s="343" t="s">
        <v>2378</v>
      </c>
      <c r="D396" s="343" t="s">
        <v>1326</v>
      </c>
      <c r="E396" s="343"/>
      <c r="F396" s="344" t="s">
        <v>229</v>
      </c>
      <c r="G396" s="343" t="s">
        <v>1782</v>
      </c>
      <c r="H396" s="343" t="s">
        <v>23</v>
      </c>
      <c r="I396" s="343" t="s">
        <v>765</v>
      </c>
      <c r="J396" s="343" t="s">
        <v>232</v>
      </c>
      <c r="K396" s="343" t="s">
        <v>2154</v>
      </c>
      <c r="L396" s="343" t="s">
        <v>1086</v>
      </c>
      <c r="M396" s="343" t="s">
        <v>1086</v>
      </c>
      <c r="N396" s="343" t="s">
        <v>2221</v>
      </c>
      <c r="O396" s="343"/>
      <c r="P396" s="343"/>
      <c r="Q396" s="343"/>
      <c r="R396" s="343"/>
      <c r="S396" s="343" t="s">
        <v>138</v>
      </c>
      <c r="T396" s="343" t="s">
        <v>792</v>
      </c>
      <c r="U396" s="343" t="s">
        <v>1343</v>
      </c>
      <c r="V396" s="343" t="s">
        <v>2122</v>
      </c>
      <c r="W396" s="343" t="s">
        <v>139</v>
      </c>
      <c r="X396" s="343" t="s">
        <v>792</v>
      </c>
      <c r="Y396" s="343" t="s">
        <v>1337</v>
      </c>
      <c r="Z396" s="343"/>
    </row>
    <row r="397" spans="1:26" ht="20.100000000000001" customHeight="1" x14ac:dyDescent="0.2">
      <c r="A397" s="343">
        <v>396</v>
      </c>
      <c r="B397" s="343" t="s">
        <v>220</v>
      </c>
      <c r="C397" s="343" t="s">
        <v>2379</v>
      </c>
      <c r="D397" s="343" t="s">
        <v>1327</v>
      </c>
      <c r="E397" s="343" t="s">
        <v>774</v>
      </c>
      <c r="F397" s="344" t="s">
        <v>229</v>
      </c>
      <c r="G397" s="343" t="s">
        <v>1782</v>
      </c>
      <c r="H397" s="343" t="s">
        <v>23</v>
      </c>
      <c r="I397" s="343" t="s">
        <v>765</v>
      </c>
      <c r="J397" s="343" t="s">
        <v>232</v>
      </c>
      <c r="K397" s="343" t="s">
        <v>1386</v>
      </c>
      <c r="L397" s="343" t="s">
        <v>1308</v>
      </c>
      <c r="M397" s="343" t="s">
        <v>1308</v>
      </c>
      <c r="N397" s="343" t="s">
        <v>2273</v>
      </c>
      <c r="O397" s="343"/>
      <c r="P397" s="343"/>
      <c r="Q397" s="343"/>
      <c r="R397" s="343"/>
      <c r="S397" s="343" t="s">
        <v>1328</v>
      </c>
      <c r="T397" s="343" t="s">
        <v>792</v>
      </c>
      <c r="U397" s="343" t="s">
        <v>1341</v>
      </c>
      <c r="V397" s="343" t="s">
        <v>2123</v>
      </c>
      <c r="W397" s="343" t="s">
        <v>3175</v>
      </c>
      <c r="X397" s="343" t="s">
        <v>792</v>
      </c>
      <c r="Y397" s="343" t="s">
        <v>1348</v>
      </c>
      <c r="Z397" s="343"/>
    </row>
    <row r="398" spans="1:26" s="341" customFormat="1" ht="20.100000000000001" customHeight="1" x14ac:dyDescent="0.2">
      <c r="A398" s="437">
        <v>397</v>
      </c>
      <c r="B398" s="437" t="s">
        <v>221</v>
      </c>
      <c r="C398" s="437" t="s">
        <v>414</v>
      </c>
      <c r="D398" s="437" t="s">
        <v>415</v>
      </c>
      <c r="E398" s="437"/>
      <c r="F398" s="438" t="s">
        <v>229</v>
      </c>
      <c r="G398" s="437" t="s">
        <v>1782</v>
      </c>
      <c r="H398" s="437" t="s">
        <v>23</v>
      </c>
      <c r="I398" s="437" t="s">
        <v>765</v>
      </c>
      <c r="J398" s="437" t="s">
        <v>236</v>
      </c>
      <c r="K398" s="437" t="s">
        <v>1392</v>
      </c>
      <c r="L398" s="437" t="s">
        <v>1072</v>
      </c>
      <c r="M398" s="437" t="s">
        <v>1072</v>
      </c>
      <c r="N398" s="437" t="s">
        <v>2215</v>
      </c>
      <c r="O398" s="437"/>
      <c r="P398" s="437"/>
      <c r="Q398" s="437"/>
      <c r="R398" s="437"/>
      <c r="S398" s="437" t="s">
        <v>416</v>
      </c>
      <c r="T398" s="437" t="s">
        <v>789</v>
      </c>
      <c r="U398" s="437"/>
      <c r="V398" s="437" t="s">
        <v>2124</v>
      </c>
      <c r="W398" s="437" t="s">
        <v>463</v>
      </c>
      <c r="X398" s="437" t="s">
        <v>417</v>
      </c>
      <c r="Y398" s="437"/>
      <c r="Z398" s="437"/>
    </row>
    <row r="399" spans="1:26" s="341" customFormat="1" ht="20.100000000000001" customHeight="1" x14ac:dyDescent="0.2">
      <c r="A399" s="437">
        <v>398</v>
      </c>
      <c r="B399" s="437" t="s">
        <v>221</v>
      </c>
      <c r="C399" s="437" t="s">
        <v>418</v>
      </c>
      <c r="D399" s="437" t="s">
        <v>419</v>
      </c>
      <c r="E399" s="437"/>
      <c r="F399" s="438" t="s">
        <v>229</v>
      </c>
      <c r="G399" s="437" t="s">
        <v>1782</v>
      </c>
      <c r="H399" s="437" t="s">
        <v>23</v>
      </c>
      <c r="I399" s="437" t="s">
        <v>765</v>
      </c>
      <c r="J399" s="437" t="s">
        <v>231</v>
      </c>
      <c r="K399" s="437" t="s">
        <v>1394</v>
      </c>
      <c r="L399" s="437" t="s">
        <v>1072</v>
      </c>
      <c r="M399" s="437" t="s">
        <v>1072</v>
      </c>
      <c r="N399" s="437" t="s">
        <v>1977</v>
      </c>
      <c r="O399" s="437"/>
      <c r="P399" s="437"/>
      <c r="Q399" s="437"/>
      <c r="R399" s="437"/>
      <c r="S399" s="437" t="s">
        <v>420</v>
      </c>
      <c r="T399" s="437" t="s">
        <v>789</v>
      </c>
      <c r="U399" s="437" t="s">
        <v>1348</v>
      </c>
      <c r="V399" s="437"/>
      <c r="W399" s="437" t="s">
        <v>421</v>
      </c>
      <c r="X399" s="437" t="s">
        <v>417</v>
      </c>
      <c r="Y399" s="437" t="s">
        <v>1347</v>
      </c>
      <c r="Z399" s="437"/>
    </row>
    <row r="400" spans="1:26" s="341" customFormat="1" ht="20.100000000000001" customHeight="1" x14ac:dyDescent="0.2">
      <c r="A400" s="437">
        <v>399</v>
      </c>
      <c r="B400" s="437" t="s">
        <v>221</v>
      </c>
      <c r="C400" s="437" t="s">
        <v>422</v>
      </c>
      <c r="D400" s="437" t="s">
        <v>423</v>
      </c>
      <c r="E400" s="437" t="s">
        <v>774</v>
      </c>
      <c r="F400" s="438" t="s">
        <v>229</v>
      </c>
      <c r="G400" s="437" t="s">
        <v>1782</v>
      </c>
      <c r="H400" s="437" t="s">
        <v>23</v>
      </c>
      <c r="I400" s="437" t="s">
        <v>765</v>
      </c>
      <c r="J400" s="437" t="s">
        <v>231</v>
      </c>
      <c r="K400" s="437" t="s">
        <v>2125</v>
      </c>
      <c r="L400" s="437" t="s">
        <v>1988</v>
      </c>
      <c r="M400" s="437" t="s">
        <v>1988</v>
      </c>
      <c r="N400" s="437" t="s">
        <v>1978</v>
      </c>
      <c r="O400" s="437"/>
      <c r="P400" s="437"/>
      <c r="Q400" s="437"/>
      <c r="R400" s="437"/>
      <c r="S400" s="437" t="s">
        <v>59</v>
      </c>
      <c r="T400" s="437" t="s">
        <v>789</v>
      </c>
      <c r="U400" s="437"/>
      <c r="V400" s="437" t="s">
        <v>2126</v>
      </c>
      <c r="W400" s="437" t="s">
        <v>282</v>
      </c>
      <c r="X400" s="437" t="s">
        <v>417</v>
      </c>
      <c r="Y400" s="437"/>
      <c r="Z400" s="437"/>
    </row>
    <row r="401" spans="1:26" s="341" customFormat="1" ht="20.100000000000001" customHeight="1" x14ac:dyDescent="0.2">
      <c r="A401" s="437">
        <v>400</v>
      </c>
      <c r="B401" s="437" t="s">
        <v>221</v>
      </c>
      <c r="C401" s="437" t="s">
        <v>3176</v>
      </c>
      <c r="D401" s="437" t="s">
        <v>3177</v>
      </c>
      <c r="E401" s="437" t="s">
        <v>774</v>
      </c>
      <c r="F401" s="438" t="s">
        <v>229</v>
      </c>
      <c r="G401" s="437" t="s">
        <v>1782</v>
      </c>
      <c r="H401" s="437" t="s">
        <v>23</v>
      </c>
      <c r="I401" s="437" t="s">
        <v>765</v>
      </c>
      <c r="J401" s="437" t="s">
        <v>231</v>
      </c>
      <c r="K401" s="437" t="s">
        <v>1397</v>
      </c>
      <c r="L401" s="437" t="s">
        <v>3178</v>
      </c>
      <c r="M401" s="437" t="s">
        <v>3178</v>
      </c>
      <c r="N401" s="437" t="s">
        <v>1980</v>
      </c>
      <c r="O401" s="437"/>
      <c r="P401" s="437"/>
      <c r="Q401" s="437"/>
      <c r="R401" s="437"/>
      <c r="S401" s="437" t="s">
        <v>3179</v>
      </c>
      <c r="T401" s="437"/>
      <c r="U401" s="437"/>
      <c r="V401" s="437"/>
      <c r="W401" s="437" t="s">
        <v>3180</v>
      </c>
      <c r="X401" s="437"/>
      <c r="Y401" s="437"/>
      <c r="Z401" s="437"/>
    </row>
    <row r="402" spans="1:26" s="341" customFormat="1" ht="20.100000000000001" customHeight="1" x14ac:dyDescent="0.2">
      <c r="A402" s="437">
        <v>401</v>
      </c>
      <c r="B402" s="437" t="s">
        <v>221</v>
      </c>
      <c r="C402" s="437" t="s">
        <v>502</v>
      </c>
      <c r="D402" s="437" t="s">
        <v>503</v>
      </c>
      <c r="E402" s="437"/>
      <c r="F402" s="438" t="s">
        <v>229</v>
      </c>
      <c r="G402" s="437" t="s">
        <v>1782</v>
      </c>
      <c r="H402" s="437" t="s">
        <v>23</v>
      </c>
      <c r="I402" s="437" t="s">
        <v>765</v>
      </c>
      <c r="J402" s="437" t="s">
        <v>235</v>
      </c>
      <c r="K402" s="437" t="s">
        <v>1392</v>
      </c>
      <c r="L402" s="437" t="s">
        <v>1072</v>
      </c>
      <c r="M402" s="437" t="s">
        <v>1072</v>
      </c>
      <c r="N402" s="437" t="s">
        <v>2215</v>
      </c>
      <c r="O402" s="437"/>
      <c r="P402" s="437"/>
      <c r="Q402" s="437"/>
      <c r="R402" s="437"/>
      <c r="S402" s="437" t="s">
        <v>814</v>
      </c>
      <c r="T402" s="437" t="s">
        <v>789</v>
      </c>
      <c r="U402" s="437"/>
      <c r="V402" s="437" t="s">
        <v>2127</v>
      </c>
      <c r="W402" s="437" t="s">
        <v>848</v>
      </c>
      <c r="X402" s="437" t="s">
        <v>789</v>
      </c>
      <c r="Y402" s="437"/>
      <c r="Z402" s="437"/>
    </row>
    <row r="403" spans="1:26" s="341" customFormat="1" ht="20.100000000000001" customHeight="1" x14ac:dyDescent="0.2">
      <c r="A403" s="437">
        <v>402</v>
      </c>
      <c r="B403" s="437" t="s">
        <v>221</v>
      </c>
      <c r="C403" s="437" t="s">
        <v>504</v>
      </c>
      <c r="D403" s="437" t="s">
        <v>505</v>
      </c>
      <c r="E403" s="437" t="s">
        <v>774</v>
      </c>
      <c r="F403" s="438" t="s">
        <v>229</v>
      </c>
      <c r="G403" s="437" t="s">
        <v>1782</v>
      </c>
      <c r="H403" s="437" t="s">
        <v>23</v>
      </c>
      <c r="I403" s="437" t="s">
        <v>765</v>
      </c>
      <c r="J403" s="437" t="s">
        <v>231</v>
      </c>
      <c r="K403" s="437" t="s">
        <v>1392</v>
      </c>
      <c r="L403" s="437" t="s">
        <v>1072</v>
      </c>
      <c r="M403" s="437" t="s">
        <v>1072</v>
      </c>
      <c r="N403" s="437" t="s">
        <v>2215</v>
      </c>
      <c r="O403" s="437"/>
      <c r="P403" s="437"/>
      <c r="Q403" s="437"/>
      <c r="R403" s="437"/>
      <c r="S403" s="437" t="s">
        <v>57</v>
      </c>
      <c r="T403" s="437" t="s">
        <v>789</v>
      </c>
      <c r="U403" s="437"/>
      <c r="V403" s="437"/>
      <c r="W403" s="437" t="s">
        <v>849</v>
      </c>
      <c r="X403" s="437" t="s">
        <v>789</v>
      </c>
      <c r="Y403" s="437"/>
      <c r="Z403" s="437"/>
    </row>
    <row r="404" spans="1:26" s="341" customFormat="1" ht="20.100000000000001" customHeight="1" x14ac:dyDescent="0.2">
      <c r="A404" s="437">
        <v>403</v>
      </c>
      <c r="B404" s="437" t="s">
        <v>221</v>
      </c>
      <c r="C404" s="437" t="s">
        <v>506</v>
      </c>
      <c r="D404" s="437" t="s">
        <v>507</v>
      </c>
      <c r="E404" s="437" t="s">
        <v>774</v>
      </c>
      <c r="F404" s="438" t="s">
        <v>229</v>
      </c>
      <c r="G404" s="437" t="s">
        <v>1782</v>
      </c>
      <c r="H404" s="437" t="s">
        <v>23</v>
      </c>
      <c r="I404" s="437" t="s">
        <v>765</v>
      </c>
      <c r="J404" s="437" t="s">
        <v>231</v>
      </c>
      <c r="K404" s="437" t="s">
        <v>1404</v>
      </c>
      <c r="L404" s="437" t="s">
        <v>1072</v>
      </c>
      <c r="M404" s="437" t="s">
        <v>1072</v>
      </c>
      <c r="N404" s="437" t="s">
        <v>2224</v>
      </c>
      <c r="O404" s="437"/>
      <c r="P404" s="437"/>
      <c r="Q404" s="437"/>
      <c r="R404" s="437"/>
      <c r="S404" s="437" t="s">
        <v>51</v>
      </c>
      <c r="T404" s="437" t="s">
        <v>789</v>
      </c>
      <c r="U404" s="437"/>
      <c r="V404" s="437"/>
      <c r="W404" s="437" t="s">
        <v>850</v>
      </c>
      <c r="X404" s="437" t="s">
        <v>789</v>
      </c>
      <c r="Y404" s="437"/>
      <c r="Z404" s="437" t="s">
        <v>2128</v>
      </c>
    </row>
    <row r="405" spans="1:26" s="341" customFormat="1" ht="20.100000000000001" customHeight="1" x14ac:dyDescent="0.2">
      <c r="A405" s="437">
        <v>404</v>
      </c>
      <c r="B405" s="437" t="s">
        <v>221</v>
      </c>
      <c r="C405" s="437" t="s">
        <v>508</v>
      </c>
      <c r="D405" s="437" t="s">
        <v>509</v>
      </c>
      <c r="E405" s="437"/>
      <c r="F405" s="438" t="s">
        <v>229</v>
      </c>
      <c r="G405" s="437" t="s">
        <v>1782</v>
      </c>
      <c r="H405" s="437" t="s">
        <v>23</v>
      </c>
      <c r="I405" s="437" t="s">
        <v>765</v>
      </c>
      <c r="J405" s="437" t="s">
        <v>231</v>
      </c>
      <c r="K405" s="437" t="s">
        <v>1399</v>
      </c>
      <c r="L405" s="437" t="s">
        <v>1072</v>
      </c>
      <c r="M405" s="437" t="s">
        <v>1072</v>
      </c>
      <c r="N405" s="437" t="s">
        <v>1979</v>
      </c>
      <c r="O405" s="437"/>
      <c r="P405" s="437"/>
      <c r="Q405" s="437"/>
      <c r="R405" s="437"/>
      <c r="S405" s="437" t="s">
        <v>815</v>
      </c>
      <c r="T405" s="437" t="s">
        <v>789</v>
      </c>
      <c r="U405" s="437"/>
      <c r="V405" s="437"/>
      <c r="W405" s="437" t="s">
        <v>851</v>
      </c>
      <c r="X405" s="437" t="s">
        <v>417</v>
      </c>
      <c r="Y405" s="437"/>
      <c r="Z405" s="437"/>
    </row>
    <row r="406" spans="1:26" s="341" customFormat="1" ht="20.100000000000001" customHeight="1" x14ac:dyDescent="0.2">
      <c r="A406" s="437">
        <v>405</v>
      </c>
      <c r="B406" s="437" t="s">
        <v>221</v>
      </c>
      <c r="C406" s="437" t="s">
        <v>510</v>
      </c>
      <c r="D406" s="437" t="s">
        <v>511</v>
      </c>
      <c r="E406" s="437" t="s">
        <v>774</v>
      </c>
      <c r="F406" s="438" t="s">
        <v>229</v>
      </c>
      <c r="G406" s="437" t="s">
        <v>1782</v>
      </c>
      <c r="H406" s="437" t="s">
        <v>23</v>
      </c>
      <c r="I406" s="437" t="s">
        <v>765</v>
      </c>
      <c r="J406" s="437" t="s">
        <v>231</v>
      </c>
      <c r="K406" s="437" t="s">
        <v>2133</v>
      </c>
      <c r="L406" s="437" t="s">
        <v>1072</v>
      </c>
      <c r="M406" s="437" t="s">
        <v>1072</v>
      </c>
      <c r="N406" s="437" t="s">
        <v>2284</v>
      </c>
      <c r="O406" s="437" t="s">
        <v>684</v>
      </c>
      <c r="P406" s="437"/>
      <c r="Q406" s="437" t="s">
        <v>2437</v>
      </c>
      <c r="R406" s="437"/>
      <c r="S406" s="437" t="s">
        <v>295</v>
      </c>
      <c r="T406" s="437" t="s">
        <v>789</v>
      </c>
      <c r="U406" s="437"/>
      <c r="V406" s="437"/>
      <c r="W406" s="437" t="s">
        <v>296</v>
      </c>
      <c r="X406" s="437" t="s">
        <v>789</v>
      </c>
      <c r="Y406" s="437"/>
      <c r="Z406" s="437" t="s">
        <v>2129</v>
      </c>
    </row>
    <row r="407" spans="1:26" s="341" customFormat="1" ht="20.100000000000001" customHeight="1" x14ac:dyDescent="0.2">
      <c r="A407" s="437">
        <v>406</v>
      </c>
      <c r="B407" s="437" t="s">
        <v>221</v>
      </c>
      <c r="C407" s="437" t="s">
        <v>429</v>
      </c>
      <c r="D407" s="437" t="s">
        <v>430</v>
      </c>
      <c r="E407" s="437"/>
      <c r="F407" s="438" t="s">
        <v>229</v>
      </c>
      <c r="G407" s="437" t="s">
        <v>1782</v>
      </c>
      <c r="H407" s="437" t="s">
        <v>23</v>
      </c>
      <c r="I407" s="437" t="s">
        <v>765</v>
      </c>
      <c r="J407" s="437" t="s">
        <v>231</v>
      </c>
      <c r="K407" s="437" t="s">
        <v>1397</v>
      </c>
      <c r="L407" s="437" t="s">
        <v>1072</v>
      </c>
      <c r="M407" s="437" t="s">
        <v>1072</v>
      </c>
      <c r="N407" s="437" t="s">
        <v>1980</v>
      </c>
      <c r="O407" s="437"/>
      <c r="P407" s="437"/>
      <c r="Q407" s="437"/>
      <c r="R407" s="437"/>
      <c r="S407" s="437" t="s">
        <v>431</v>
      </c>
      <c r="T407" s="437" t="s">
        <v>789</v>
      </c>
      <c r="U407" s="437"/>
      <c r="V407" s="437" t="s">
        <v>2130</v>
      </c>
      <c r="W407" s="437" t="s">
        <v>432</v>
      </c>
      <c r="X407" s="437" t="s">
        <v>417</v>
      </c>
      <c r="Y407" s="437"/>
      <c r="Z407" s="437"/>
    </row>
    <row r="408" spans="1:26" s="341" customFormat="1" ht="20.100000000000001" customHeight="1" x14ac:dyDescent="0.2">
      <c r="A408" s="437">
        <v>407</v>
      </c>
      <c r="B408" s="437" t="s">
        <v>221</v>
      </c>
      <c r="C408" s="437" t="s">
        <v>433</v>
      </c>
      <c r="D408" s="437" t="s">
        <v>434</v>
      </c>
      <c r="E408" s="437" t="s">
        <v>774</v>
      </c>
      <c r="F408" s="438" t="s">
        <v>229</v>
      </c>
      <c r="G408" s="437" t="s">
        <v>1782</v>
      </c>
      <c r="H408" s="437" t="s">
        <v>23</v>
      </c>
      <c r="I408" s="437" t="s">
        <v>765</v>
      </c>
      <c r="J408" s="437" t="s">
        <v>231</v>
      </c>
      <c r="K408" s="437" t="s">
        <v>1414</v>
      </c>
      <c r="L408" s="437" t="s">
        <v>1072</v>
      </c>
      <c r="M408" s="437" t="s">
        <v>1072</v>
      </c>
      <c r="N408" s="437" t="s">
        <v>2228</v>
      </c>
      <c r="O408" s="437"/>
      <c r="P408" s="437"/>
      <c r="Q408" s="437"/>
      <c r="R408" s="437"/>
      <c r="S408" s="437" t="s">
        <v>435</v>
      </c>
      <c r="T408" s="437" t="s">
        <v>789</v>
      </c>
      <c r="U408" s="437"/>
      <c r="V408" s="437" t="s">
        <v>2131</v>
      </c>
      <c r="W408" s="437" t="s">
        <v>471</v>
      </c>
      <c r="X408" s="437" t="s">
        <v>417</v>
      </c>
      <c r="Y408" s="437"/>
      <c r="Z408" s="437"/>
    </row>
    <row r="409" spans="1:26" s="341" customFormat="1" ht="20.100000000000001" customHeight="1" x14ac:dyDescent="0.2">
      <c r="A409" s="437">
        <v>408</v>
      </c>
      <c r="B409" s="437" t="s">
        <v>221</v>
      </c>
      <c r="C409" s="437" t="s">
        <v>3181</v>
      </c>
      <c r="D409" s="437" t="s">
        <v>514</v>
      </c>
      <c r="E409" s="437"/>
      <c r="F409" s="438" t="s">
        <v>229</v>
      </c>
      <c r="G409" s="437" t="s">
        <v>1782</v>
      </c>
      <c r="H409" s="437" t="s">
        <v>23</v>
      </c>
      <c r="I409" s="437" t="s">
        <v>765</v>
      </c>
      <c r="J409" s="437" t="s">
        <v>231</v>
      </c>
      <c r="K409" s="437" t="s">
        <v>1394</v>
      </c>
      <c r="L409" s="437" t="s">
        <v>1072</v>
      </c>
      <c r="M409" s="437" t="s">
        <v>1072</v>
      </c>
      <c r="N409" s="437" t="s">
        <v>1977</v>
      </c>
      <c r="O409" s="437"/>
      <c r="P409" s="437"/>
      <c r="Q409" s="437"/>
      <c r="R409" s="437"/>
      <c r="S409" s="437" t="s">
        <v>816</v>
      </c>
      <c r="T409" s="437" t="s">
        <v>789</v>
      </c>
      <c r="U409" s="437"/>
      <c r="V409" s="437" t="s">
        <v>2134</v>
      </c>
      <c r="W409" s="437" t="s">
        <v>852</v>
      </c>
      <c r="X409" s="437" t="s">
        <v>789</v>
      </c>
      <c r="Y409" s="437"/>
      <c r="Z409" s="437"/>
    </row>
    <row r="410" spans="1:26" s="341" customFormat="1" ht="20.100000000000001" customHeight="1" x14ac:dyDescent="0.2">
      <c r="A410" s="437">
        <v>409</v>
      </c>
      <c r="B410" s="437" t="s">
        <v>221</v>
      </c>
      <c r="C410" s="437" t="s">
        <v>472</v>
      </c>
      <c r="D410" s="437" t="s">
        <v>473</v>
      </c>
      <c r="E410" s="437" t="s">
        <v>774</v>
      </c>
      <c r="F410" s="438" t="s">
        <v>229</v>
      </c>
      <c r="G410" s="437" t="s">
        <v>1782</v>
      </c>
      <c r="H410" s="437" t="s">
        <v>23</v>
      </c>
      <c r="I410" s="437" t="s">
        <v>765</v>
      </c>
      <c r="J410" s="437" t="s">
        <v>231</v>
      </c>
      <c r="K410" s="437" t="s">
        <v>2135</v>
      </c>
      <c r="L410" s="437" t="s">
        <v>1988</v>
      </c>
      <c r="M410" s="437" t="s">
        <v>1988</v>
      </c>
      <c r="N410" s="437" t="s">
        <v>1982</v>
      </c>
      <c r="O410" s="437"/>
      <c r="P410" s="437"/>
      <c r="Q410" s="437"/>
      <c r="R410" s="437"/>
      <c r="S410" s="437" t="s">
        <v>54</v>
      </c>
      <c r="T410" s="437" t="s">
        <v>789</v>
      </c>
      <c r="U410" s="437"/>
      <c r="V410" s="437" t="s">
        <v>2136</v>
      </c>
      <c r="W410" s="437" t="s">
        <v>310</v>
      </c>
      <c r="X410" s="437" t="s">
        <v>417</v>
      </c>
      <c r="Y410" s="437"/>
      <c r="Z410" s="437"/>
    </row>
    <row r="411" spans="1:26" s="341" customFormat="1" ht="20.100000000000001" customHeight="1" x14ac:dyDescent="0.2">
      <c r="A411" s="437">
        <v>410</v>
      </c>
      <c r="B411" s="437" t="s">
        <v>221</v>
      </c>
      <c r="C411" s="437" t="s">
        <v>474</v>
      </c>
      <c r="D411" s="437" t="s">
        <v>475</v>
      </c>
      <c r="E411" s="437"/>
      <c r="F411" s="438" t="s">
        <v>229</v>
      </c>
      <c r="G411" s="437" t="s">
        <v>1782</v>
      </c>
      <c r="H411" s="437" t="s">
        <v>23</v>
      </c>
      <c r="I411" s="437" t="s">
        <v>765</v>
      </c>
      <c r="J411" s="437" t="s">
        <v>236</v>
      </c>
      <c r="K411" s="437" t="s">
        <v>1999</v>
      </c>
      <c r="L411" s="437" t="s">
        <v>1072</v>
      </c>
      <c r="M411" s="437" t="s">
        <v>1072</v>
      </c>
      <c r="N411" s="437" t="s">
        <v>1976</v>
      </c>
      <c r="O411" s="437"/>
      <c r="P411" s="437"/>
      <c r="Q411" s="437"/>
      <c r="R411" s="437"/>
      <c r="S411" s="437" t="s">
        <v>476</v>
      </c>
      <c r="T411" s="437" t="s">
        <v>789</v>
      </c>
      <c r="U411" s="437"/>
      <c r="V411" s="437" t="s">
        <v>2137</v>
      </c>
      <c r="W411" s="437" t="s">
        <v>190</v>
      </c>
      <c r="X411" s="437" t="s">
        <v>417</v>
      </c>
      <c r="Y411" s="437"/>
      <c r="Z411" s="437"/>
    </row>
    <row r="412" spans="1:26" s="341" customFormat="1" ht="20.100000000000001" customHeight="1" x14ac:dyDescent="0.2">
      <c r="A412" s="437">
        <v>411</v>
      </c>
      <c r="B412" s="437" t="s">
        <v>221</v>
      </c>
      <c r="C412" s="437" t="s">
        <v>167</v>
      </c>
      <c r="D412" s="437" t="s">
        <v>477</v>
      </c>
      <c r="E412" s="437"/>
      <c r="F412" s="438" t="s">
        <v>229</v>
      </c>
      <c r="G412" s="437" t="s">
        <v>1782</v>
      </c>
      <c r="H412" s="437" t="s">
        <v>23</v>
      </c>
      <c r="I412" s="437" t="s">
        <v>765</v>
      </c>
      <c r="J412" s="437" t="s">
        <v>231</v>
      </c>
      <c r="K412" s="437" t="s">
        <v>2150</v>
      </c>
      <c r="L412" s="437" t="s">
        <v>1988</v>
      </c>
      <c r="M412" s="437" t="s">
        <v>1988</v>
      </c>
      <c r="N412" s="437" t="s">
        <v>2286</v>
      </c>
      <c r="O412" s="437"/>
      <c r="P412" s="437"/>
      <c r="Q412" s="437"/>
      <c r="R412" s="437"/>
      <c r="S412" s="437" t="s">
        <v>273</v>
      </c>
      <c r="T412" s="437" t="s">
        <v>789</v>
      </c>
      <c r="U412" s="437"/>
      <c r="V412" s="437" t="s">
        <v>2138</v>
      </c>
      <c r="W412" s="437" t="s">
        <v>797</v>
      </c>
      <c r="X412" s="437" t="s">
        <v>417</v>
      </c>
      <c r="Y412" s="437"/>
      <c r="Z412" s="437"/>
    </row>
    <row r="413" spans="1:26" s="341" customFormat="1" ht="20.100000000000001" customHeight="1" x14ac:dyDescent="0.2">
      <c r="A413" s="437">
        <v>412</v>
      </c>
      <c r="B413" s="437" t="s">
        <v>221</v>
      </c>
      <c r="C413" s="437" t="s">
        <v>820</v>
      </c>
      <c r="D413" s="437" t="s">
        <v>516</v>
      </c>
      <c r="E413" s="437"/>
      <c r="F413" s="438" t="s">
        <v>229</v>
      </c>
      <c r="G413" s="437" t="s">
        <v>1782</v>
      </c>
      <c r="H413" s="437" t="s">
        <v>23</v>
      </c>
      <c r="I413" s="437" t="s">
        <v>765</v>
      </c>
      <c r="J413" s="437" t="s">
        <v>231</v>
      </c>
      <c r="K413" s="437" t="s">
        <v>1392</v>
      </c>
      <c r="L413" s="437" t="s">
        <v>1072</v>
      </c>
      <c r="M413" s="437" t="s">
        <v>1072</v>
      </c>
      <c r="N413" s="437" t="s">
        <v>2215</v>
      </c>
      <c r="O413" s="437"/>
      <c r="P413" s="437"/>
      <c r="Q413" s="437"/>
      <c r="R413" s="437"/>
      <c r="S413" s="437" t="s">
        <v>781</v>
      </c>
      <c r="T413" s="437" t="s">
        <v>789</v>
      </c>
      <c r="U413" s="437"/>
      <c r="V413" s="437" t="s">
        <v>2139</v>
      </c>
      <c r="W413" s="437" t="s">
        <v>853</v>
      </c>
      <c r="X413" s="437" t="s">
        <v>789</v>
      </c>
      <c r="Y413" s="437"/>
      <c r="Z413" s="437"/>
    </row>
    <row r="414" spans="1:26" s="341" customFormat="1" ht="20.100000000000001" customHeight="1" x14ac:dyDescent="0.2">
      <c r="A414" s="437">
        <v>413</v>
      </c>
      <c r="B414" s="437" t="s">
        <v>221</v>
      </c>
      <c r="C414" s="437" t="s">
        <v>478</v>
      </c>
      <c r="D414" s="437" t="s">
        <v>479</v>
      </c>
      <c r="E414" s="437"/>
      <c r="F414" s="438" t="s">
        <v>230</v>
      </c>
      <c r="G414" s="437" t="s">
        <v>1782</v>
      </c>
      <c r="H414" s="437" t="s">
        <v>23</v>
      </c>
      <c r="I414" s="437" t="s">
        <v>765</v>
      </c>
      <c r="J414" s="437" t="s">
        <v>231</v>
      </c>
      <c r="K414" s="437" t="s">
        <v>2051</v>
      </c>
      <c r="L414" s="437" t="s">
        <v>1072</v>
      </c>
      <c r="M414" s="437" t="s">
        <v>1072</v>
      </c>
      <c r="N414" s="437" t="s">
        <v>1983</v>
      </c>
      <c r="O414" s="437" t="s">
        <v>647</v>
      </c>
      <c r="P414" s="437" t="s">
        <v>2437</v>
      </c>
      <c r="Q414" s="437"/>
      <c r="R414" s="437"/>
      <c r="S414" s="437" t="s">
        <v>55</v>
      </c>
      <c r="T414" s="437" t="s">
        <v>789</v>
      </c>
      <c r="U414" s="437"/>
      <c r="V414" s="437"/>
      <c r="W414" s="437" t="s">
        <v>311</v>
      </c>
      <c r="X414" s="437" t="s">
        <v>417</v>
      </c>
      <c r="Y414" s="437"/>
      <c r="Z414" s="437"/>
    </row>
    <row r="415" spans="1:26" s="341" customFormat="1" ht="20.100000000000001" customHeight="1" x14ac:dyDescent="0.2">
      <c r="A415" s="437">
        <v>414</v>
      </c>
      <c r="B415" s="437" t="s">
        <v>221</v>
      </c>
      <c r="C415" s="437" t="s">
        <v>517</v>
      </c>
      <c r="D415" s="437" t="s">
        <v>493</v>
      </c>
      <c r="E415" s="437" t="s">
        <v>774</v>
      </c>
      <c r="F415" s="438" t="s">
        <v>229</v>
      </c>
      <c r="G415" s="437" t="s">
        <v>1782</v>
      </c>
      <c r="H415" s="437" t="s">
        <v>23</v>
      </c>
      <c r="I415" s="437" t="s">
        <v>765</v>
      </c>
      <c r="J415" s="437" t="s">
        <v>231</v>
      </c>
      <c r="K415" s="437" t="s">
        <v>1399</v>
      </c>
      <c r="L415" s="437" t="s">
        <v>1988</v>
      </c>
      <c r="M415" s="437" t="s">
        <v>1988</v>
      </c>
      <c r="N415" s="437" t="s">
        <v>2285</v>
      </c>
      <c r="O415" s="437"/>
      <c r="P415" s="437"/>
      <c r="Q415" s="437"/>
      <c r="R415" s="437"/>
      <c r="S415" s="437" t="s">
        <v>124</v>
      </c>
      <c r="T415" s="437" t="s">
        <v>789</v>
      </c>
      <c r="U415" s="437"/>
      <c r="V415" s="437"/>
      <c r="W415" s="437" t="s">
        <v>799</v>
      </c>
      <c r="X415" s="437" t="s">
        <v>789</v>
      </c>
      <c r="Y415" s="437"/>
      <c r="Z415" s="437" t="s">
        <v>2141</v>
      </c>
    </row>
    <row r="416" spans="1:26" s="341" customFormat="1" ht="20.100000000000001" customHeight="1" x14ac:dyDescent="0.2">
      <c r="A416" s="437">
        <v>415</v>
      </c>
      <c r="B416" s="437" t="s">
        <v>221</v>
      </c>
      <c r="C416" s="437" t="s">
        <v>481</v>
      </c>
      <c r="D416" s="437" t="s">
        <v>99</v>
      </c>
      <c r="E416" s="437"/>
      <c r="F416" s="438" t="s">
        <v>229</v>
      </c>
      <c r="G416" s="437" t="s">
        <v>1782</v>
      </c>
      <c r="H416" s="437" t="s">
        <v>23</v>
      </c>
      <c r="I416" s="437" t="s">
        <v>765</v>
      </c>
      <c r="J416" s="437" t="s">
        <v>231</v>
      </c>
      <c r="K416" s="437" t="s">
        <v>2132</v>
      </c>
      <c r="L416" s="437" t="s">
        <v>1988</v>
      </c>
      <c r="M416" s="437" t="s">
        <v>1988</v>
      </c>
      <c r="N416" s="437" t="s">
        <v>1984</v>
      </c>
      <c r="O416" s="437" t="s">
        <v>684</v>
      </c>
      <c r="P416" s="437"/>
      <c r="Q416" s="437" t="s">
        <v>2437</v>
      </c>
      <c r="R416" s="437"/>
      <c r="S416" s="437" t="s">
        <v>482</v>
      </c>
      <c r="T416" s="437" t="s">
        <v>789</v>
      </c>
      <c r="U416" s="437"/>
      <c r="V416" s="437"/>
      <c r="W416" s="437" t="s">
        <v>483</v>
      </c>
      <c r="X416" s="437" t="s">
        <v>417</v>
      </c>
      <c r="Y416" s="437"/>
      <c r="Z416" s="437"/>
    </row>
    <row r="417" spans="1:26" s="341" customFormat="1" ht="20.100000000000001" customHeight="1" x14ac:dyDescent="0.2">
      <c r="A417" s="437">
        <v>416</v>
      </c>
      <c r="B417" s="437" t="s">
        <v>221</v>
      </c>
      <c r="C417" s="437" t="s">
        <v>520</v>
      </c>
      <c r="D417" s="437" t="s">
        <v>521</v>
      </c>
      <c r="E417" s="437" t="s">
        <v>774</v>
      </c>
      <c r="F417" s="438" t="s">
        <v>229</v>
      </c>
      <c r="G417" s="437" t="s">
        <v>1782</v>
      </c>
      <c r="H417" s="437" t="s">
        <v>23</v>
      </c>
      <c r="I417" s="437" t="s">
        <v>765</v>
      </c>
      <c r="J417" s="437" t="s">
        <v>231</v>
      </c>
      <c r="K417" s="437" t="s">
        <v>2140</v>
      </c>
      <c r="L417" s="437" t="s">
        <v>1988</v>
      </c>
      <c r="M417" s="437" t="s">
        <v>1988</v>
      </c>
      <c r="N417" s="437" t="s">
        <v>2285</v>
      </c>
      <c r="O417" s="437"/>
      <c r="P417" s="437"/>
      <c r="Q417" s="437"/>
      <c r="R417" s="437"/>
      <c r="S417" s="437" t="s">
        <v>817</v>
      </c>
      <c r="T417" s="437" t="s">
        <v>789</v>
      </c>
      <c r="U417" s="437"/>
      <c r="V417" s="437"/>
      <c r="W417" s="437" t="s">
        <v>854</v>
      </c>
      <c r="X417" s="437" t="s">
        <v>789</v>
      </c>
      <c r="Y417" s="437"/>
      <c r="Z417" s="437" t="s">
        <v>2142</v>
      </c>
    </row>
    <row r="418" spans="1:26" s="341" customFormat="1" ht="20.100000000000001" customHeight="1" x14ac:dyDescent="0.2">
      <c r="A418" s="437">
        <v>417</v>
      </c>
      <c r="B418" s="437" t="s">
        <v>221</v>
      </c>
      <c r="C418" s="437" t="s">
        <v>484</v>
      </c>
      <c r="D418" s="437" t="s">
        <v>477</v>
      </c>
      <c r="E418" s="437" t="s">
        <v>774</v>
      </c>
      <c r="F418" s="438" t="s">
        <v>229</v>
      </c>
      <c r="G418" s="437" t="s">
        <v>1782</v>
      </c>
      <c r="H418" s="437" t="s">
        <v>23</v>
      </c>
      <c r="I418" s="437" t="s">
        <v>1372</v>
      </c>
      <c r="J418" s="437" t="s">
        <v>231</v>
      </c>
      <c r="K418" s="437" t="s">
        <v>3182</v>
      </c>
      <c r="L418" s="437" t="s">
        <v>1072</v>
      </c>
      <c r="M418" s="437" t="s">
        <v>1072</v>
      </c>
      <c r="N418" s="437" t="s">
        <v>3183</v>
      </c>
      <c r="O418" s="437"/>
      <c r="P418" s="437"/>
      <c r="Q418" s="437"/>
      <c r="R418" s="437"/>
      <c r="S418" s="437" t="s">
        <v>84</v>
      </c>
      <c r="T418" s="437" t="s">
        <v>789</v>
      </c>
      <c r="U418" s="437"/>
      <c r="V418" s="437" t="s">
        <v>2143</v>
      </c>
      <c r="W418" s="437" t="s">
        <v>795</v>
      </c>
      <c r="X418" s="437" t="s">
        <v>417</v>
      </c>
      <c r="Y418" s="437"/>
      <c r="Z418" s="437"/>
    </row>
    <row r="419" spans="1:26" s="341" customFormat="1" ht="20.100000000000001" customHeight="1" x14ac:dyDescent="0.2">
      <c r="A419" s="437">
        <v>418</v>
      </c>
      <c r="B419" s="437" t="s">
        <v>221</v>
      </c>
      <c r="C419" s="437" t="s">
        <v>485</v>
      </c>
      <c r="D419" s="437" t="s">
        <v>486</v>
      </c>
      <c r="E419" s="437" t="s">
        <v>774</v>
      </c>
      <c r="F419" s="438" t="s">
        <v>229</v>
      </c>
      <c r="G419" s="437" t="s">
        <v>1782</v>
      </c>
      <c r="H419" s="437" t="s">
        <v>23</v>
      </c>
      <c r="I419" s="437" t="s">
        <v>765</v>
      </c>
      <c r="J419" s="437" t="s">
        <v>231</v>
      </c>
      <c r="K419" s="437" t="s">
        <v>1399</v>
      </c>
      <c r="L419" s="437" t="s">
        <v>1072</v>
      </c>
      <c r="M419" s="437" t="s">
        <v>1072</v>
      </c>
      <c r="N419" s="437" t="s">
        <v>1979</v>
      </c>
      <c r="O419" s="437"/>
      <c r="P419" s="437"/>
      <c r="Q419" s="437"/>
      <c r="R419" s="437"/>
      <c r="S419" s="437" t="s">
        <v>487</v>
      </c>
      <c r="T419" s="437" t="s">
        <v>789</v>
      </c>
      <c r="U419" s="437"/>
      <c r="V419" s="437" t="s">
        <v>2144</v>
      </c>
      <c r="W419" s="437" t="s">
        <v>488</v>
      </c>
      <c r="X419" s="437" t="s">
        <v>417</v>
      </c>
      <c r="Y419" s="437"/>
      <c r="Z419" s="437"/>
    </row>
    <row r="420" spans="1:26" s="341" customFormat="1" ht="20.100000000000001" customHeight="1" x14ac:dyDescent="0.2">
      <c r="A420" s="437">
        <v>419</v>
      </c>
      <c r="B420" s="437" t="s">
        <v>221</v>
      </c>
      <c r="C420" s="437" t="s">
        <v>1329</v>
      </c>
      <c r="D420" s="437" t="s">
        <v>522</v>
      </c>
      <c r="E420" s="437"/>
      <c r="F420" s="438" t="s">
        <v>229</v>
      </c>
      <c r="G420" s="437" t="s">
        <v>1782</v>
      </c>
      <c r="H420" s="437" t="s">
        <v>23</v>
      </c>
      <c r="I420" s="437" t="s">
        <v>765</v>
      </c>
      <c r="J420" s="437" t="s">
        <v>231</v>
      </c>
      <c r="K420" s="437" t="s">
        <v>2147</v>
      </c>
      <c r="L420" s="437" t="s">
        <v>1988</v>
      </c>
      <c r="M420" s="437" t="s">
        <v>1988</v>
      </c>
      <c r="N420" s="437" t="s">
        <v>1987</v>
      </c>
      <c r="O420" s="437"/>
      <c r="P420" s="437"/>
      <c r="Q420" s="437"/>
      <c r="R420" s="437"/>
      <c r="S420" s="437" t="s">
        <v>277</v>
      </c>
      <c r="T420" s="437" t="s">
        <v>789</v>
      </c>
      <c r="U420" s="437"/>
      <c r="V420" s="437"/>
      <c r="W420" s="437" t="s">
        <v>855</v>
      </c>
      <c r="X420" s="437" t="s">
        <v>789</v>
      </c>
      <c r="Y420" s="437"/>
      <c r="Z420" s="437" t="s">
        <v>2145</v>
      </c>
    </row>
    <row r="421" spans="1:26" s="341" customFormat="1" ht="20.100000000000001" customHeight="1" x14ac:dyDescent="0.2">
      <c r="A421" s="437">
        <v>420</v>
      </c>
      <c r="B421" s="437" t="s">
        <v>221</v>
      </c>
      <c r="C421" s="437" t="s">
        <v>523</v>
      </c>
      <c r="D421" s="437" t="s">
        <v>524</v>
      </c>
      <c r="E421" s="437"/>
      <c r="F421" s="438" t="s">
        <v>229</v>
      </c>
      <c r="G421" s="437" t="s">
        <v>1782</v>
      </c>
      <c r="H421" s="437" t="s">
        <v>23</v>
      </c>
      <c r="I421" s="437" t="s">
        <v>765</v>
      </c>
      <c r="J421" s="437" t="s">
        <v>231</v>
      </c>
      <c r="K421" s="437" t="s">
        <v>1400</v>
      </c>
      <c r="L421" s="437" t="s">
        <v>1072</v>
      </c>
      <c r="M421" s="437" t="s">
        <v>1072</v>
      </c>
      <c r="N421" s="437" t="s">
        <v>2247</v>
      </c>
      <c r="O421" s="437" t="s">
        <v>684</v>
      </c>
      <c r="P421" s="437"/>
      <c r="Q421" s="437" t="s">
        <v>2437</v>
      </c>
      <c r="R421" s="437"/>
      <c r="S421" s="437" t="s">
        <v>818</v>
      </c>
      <c r="T421" s="437" t="s">
        <v>789</v>
      </c>
      <c r="U421" s="437"/>
      <c r="V421" s="437"/>
      <c r="W421" s="437" t="s">
        <v>313</v>
      </c>
      <c r="X421" s="437" t="s">
        <v>789</v>
      </c>
      <c r="Y421" s="437"/>
      <c r="Z421" s="437" t="s">
        <v>2146</v>
      </c>
    </row>
    <row r="422" spans="1:26" s="341" customFormat="1" ht="20.100000000000001" customHeight="1" x14ac:dyDescent="0.2">
      <c r="A422" s="437">
        <v>421</v>
      </c>
      <c r="B422" s="437" t="s">
        <v>221</v>
      </c>
      <c r="C422" s="437" t="s">
        <v>489</v>
      </c>
      <c r="D422" s="437" t="s">
        <v>490</v>
      </c>
      <c r="E422" s="437" t="s">
        <v>774</v>
      </c>
      <c r="F422" s="438" t="s">
        <v>229</v>
      </c>
      <c r="G422" s="437" t="s">
        <v>1782</v>
      </c>
      <c r="H422" s="437" t="s">
        <v>23</v>
      </c>
      <c r="I422" s="437" t="s">
        <v>765</v>
      </c>
      <c r="J422" s="437" t="s">
        <v>231</v>
      </c>
      <c r="K422" s="437" t="s">
        <v>2147</v>
      </c>
      <c r="L422" s="437" t="s">
        <v>1988</v>
      </c>
      <c r="M422" s="437" t="s">
        <v>1988</v>
      </c>
      <c r="N422" s="437" t="s">
        <v>1987</v>
      </c>
      <c r="O422" s="437"/>
      <c r="P422" s="437"/>
      <c r="Q422" s="437"/>
      <c r="R422" s="437"/>
      <c r="S422" s="437" t="s">
        <v>41</v>
      </c>
      <c r="T422" s="437" t="s">
        <v>789</v>
      </c>
      <c r="U422" s="437"/>
      <c r="V422" s="437" t="s">
        <v>2148</v>
      </c>
      <c r="W422" s="437" t="s">
        <v>491</v>
      </c>
      <c r="X422" s="437" t="s">
        <v>417</v>
      </c>
      <c r="Y422" s="437"/>
      <c r="Z422" s="437"/>
    </row>
    <row r="423" spans="1:26" s="341" customFormat="1" ht="20.100000000000001" customHeight="1" x14ac:dyDescent="0.2">
      <c r="A423" s="437">
        <v>422</v>
      </c>
      <c r="B423" s="437" t="s">
        <v>221</v>
      </c>
      <c r="C423" s="437" t="s">
        <v>492</v>
      </c>
      <c r="D423" s="437" t="s">
        <v>493</v>
      </c>
      <c r="E423" s="437"/>
      <c r="F423" s="438" t="s">
        <v>229</v>
      </c>
      <c r="G423" s="437" t="s">
        <v>1782</v>
      </c>
      <c r="H423" s="437" t="s">
        <v>23</v>
      </c>
      <c r="I423" s="437" t="s">
        <v>765</v>
      </c>
      <c r="J423" s="437" t="s">
        <v>231</v>
      </c>
      <c r="K423" s="437" t="s">
        <v>2132</v>
      </c>
      <c r="L423" s="437" t="s">
        <v>1988</v>
      </c>
      <c r="M423" s="437" t="s">
        <v>1988</v>
      </c>
      <c r="N423" s="437" t="s">
        <v>1984</v>
      </c>
      <c r="O423" s="437"/>
      <c r="P423" s="437"/>
      <c r="Q423" s="437"/>
      <c r="R423" s="437"/>
      <c r="S423" s="437" t="s">
        <v>494</v>
      </c>
      <c r="T423" s="437" t="s">
        <v>789</v>
      </c>
      <c r="U423" s="437"/>
      <c r="V423" s="437"/>
      <c r="W423" s="437" t="s">
        <v>495</v>
      </c>
      <c r="X423" s="437" t="s">
        <v>417</v>
      </c>
      <c r="Y423" s="437"/>
      <c r="Z423" s="437"/>
    </row>
    <row r="424" spans="1:26" s="341" customFormat="1" ht="20.100000000000001" customHeight="1" x14ac:dyDescent="0.2">
      <c r="A424" s="437">
        <v>423</v>
      </c>
      <c r="B424" s="437" t="s">
        <v>221</v>
      </c>
      <c r="C424" s="437" t="s">
        <v>86</v>
      </c>
      <c r="D424" s="437" t="s">
        <v>519</v>
      </c>
      <c r="E424" s="437" t="s">
        <v>774</v>
      </c>
      <c r="F424" s="438" t="s">
        <v>229</v>
      </c>
      <c r="G424" s="437" t="s">
        <v>1782</v>
      </c>
      <c r="H424" s="437" t="s">
        <v>23</v>
      </c>
      <c r="I424" s="437" t="s">
        <v>765</v>
      </c>
      <c r="J424" s="437" t="s">
        <v>231</v>
      </c>
      <c r="K424" s="437" t="s">
        <v>2132</v>
      </c>
      <c r="L424" s="437" t="s">
        <v>1988</v>
      </c>
      <c r="M424" s="437" t="s">
        <v>1988</v>
      </c>
      <c r="N424" s="437" t="s">
        <v>1984</v>
      </c>
      <c r="O424" s="437" t="s">
        <v>647</v>
      </c>
      <c r="P424" s="437" t="s">
        <v>2437</v>
      </c>
      <c r="Q424" s="437"/>
      <c r="R424" s="437"/>
      <c r="S424" s="437" t="s">
        <v>819</v>
      </c>
      <c r="T424" s="437" t="s">
        <v>789</v>
      </c>
      <c r="U424" s="437"/>
      <c r="V424" s="437" t="s">
        <v>2149</v>
      </c>
      <c r="W424" s="437" t="s">
        <v>856</v>
      </c>
      <c r="X424" s="437" t="s">
        <v>789</v>
      </c>
      <c r="Y424" s="437"/>
      <c r="Z424" s="437"/>
    </row>
    <row r="425" spans="1:26" s="341" customFormat="1" ht="20.100000000000001" customHeight="1" x14ac:dyDescent="0.2">
      <c r="A425" s="437">
        <v>424</v>
      </c>
      <c r="B425" s="437" t="s">
        <v>221</v>
      </c>
      <c r="C425" s="437" t="s">
        <v>496</v>
      </c>
      <c r="D425" s="437" t="s">
        <v>497</v>
      </c>
      <c r="E425" s="437" t="s">
        <v>774</v>
      </c>
      <c r="F425" s="438" t="s">
        <v>229</v>
      </c>
      <c r="G425" s="437" t="s">
        <v>1782</v>
      </c>
      <c r="H425" s="437" t="s">
        <v>23</v>
      </c>
      <c r="I425" s="437" t="s">
        <v>765</v>
      </c>
      <c r="J425" s="437" t="s">
        <v>235</v>
      </c>
      <c r="K425" s="437" t="s">
        <v>2150</v>
      </c>
      <c r="L425" s="437" t="s">
        <v>1988</v>
      </c>
      <c r="M425" s="437" t="s">
        <v>1988</v>
      </c>
      <c r="N425" s="437" t="s">
        <v>2286</v>
      </c>
      <c r="O425" s="437"/>
      <c r="P425" s="437"/>
      <c r="Q425" s="437"/>
      <c r="R425" s="437"/>
      <c r="S425" s="437" t="s">
        <v>498</v>
      </c>
      <c r="T425" s="437" t="s">
        <v>789</v>
      </c>
      <c r="U425" s="437"/>
      <c r="V425" s="437" t="s">
        <v>2151</v>
      </c>
      <c r="W425" s="437" t="s">
        <v>499</v>
      </c>
      <c r="X425" s="437" t="s">
        <v>417</v>
      </c>
      <c r="Y425" s="437"/>
      <c r="Z425" s="437"/>
    </row>
    <row r="426" spans="1:26" ht="20.100000000000001" customHeight="1" x14ac:dyDescent="0.2">
      <c r="A426" s="343">
        <v>425</v>
      </c>
      <c r="B426" s="343" t="s">
        <v>222</v>
      </c>
      <c r="C426" s="343" t="s">
        <v>525</v>
      </c>
      <c r="D426" s="343" t="s">
        <v>526</v>
      </c>
      <c r="E426" s="343" t="s">
        <v>774</v>
      </c>
      <c r="F426" s="344" t="s">
        <v>229</v>
      </c>
      <c r="G426" s="343" t="s">
        <v>1782</v>
      </c>
      <c r="H426" s="343" t="s">
        <v>23</v>
      </c>
      <c r="I426" s="343" t="s">
        <v>765</v>
      </c>
      <c r="J426" s="343" t="s">
        <v>231</v>
      </c>
      <c r="K426" s="343" t="s">
        <v>1425</v>
      </c>
      <c r="L426" s="343" t="s">
        <v>1264</v>
      </c>
      <c r="M426" s="343" t="s">
        <v>1264</v>
      </c>
      <c r="N426" s="343" t="s">
        <v>2258</v>
      </c>
      <c r="O426" s="343"/>
      <c r="P426" s="343"/>
      <c r="Q426" s="343"/>
      <c r="R426" s="343"/>
      <c r="S426" s="343" t="s">
        <v>58</v>
      </c>
      <c r="T426" s="343"/>
      <c r="U426" s="343"/>
      <c r="V426" s="343" t="s">
        <v>2152</v>
      </c>
      <c r="W426" s="343" t="s">
        <v>857</v>
      </c>
      <c r="X426" s="343"/>
      <c r="Y426" s="343"/>
      <c r="Z426" s="343" t="s">
        <v>2153</v>
      </c>
    </row>
    <row r="427" spans="1:26" ht="20.100000000000001" customHeight="1" x14ac:dyDescent="0.2">
      <c r="A427" s="343">
        <v>426</v>
      </c>
      <c r="B427" s="343" t="s">
        <v>222</v>
      </c>
      <c r="C427" s="343" t="s">
        <v>527</v>
      </c>
      <c r="D427" s="343" t="s">
        <v>528</v>
      </c>
      <c r="E427" s="343"/>
      <c r="F427" s="344" t="s">
        <v>229</v>
      </c>
      <c r="G427" s="343" t="s">
        <v>1782</v>
      </c>
      <c r="H427" s="343" t="s">
        <v>23</v>
      </c>
      <c r="I427" s="343" t="s">
        <v>765</v>
      </c>
      <c r="J427" s="343" t="s">
        <v>231</v>
      </c>
      <c r="K427" s="343" t="s">
        <v>2154</v>
      </c>
      <c r="L427" s="343" t="s">
        <v>1086</v>
      </c>
      <c r="M427" s="343" t="s">
        <v>1086</v>
      </c>
      <c r="N427" s="343" t="s">
        <v>2287</v>
      </c>
      <c r="O427" s="343"/>
      <c r="P427" s="343"/>
      <c r="Q427" s="343"/>
      <c r="R427" s="343"/>
      <c r="S427" s="343" t="s">
        <v>821</v>
      </c>
      <c r="T427" s="343"/>
      <c r="U427" s="343" t="s">
        <v>1351</v>
      </c>
      <c r="V427" s="343" t="s">
        <v>2155</v>
      </c>
      <c r="W427" s="343" t="s">
        <v>858</v>
      </c>
      <c r="X427" s="343"/>
      <c r="Y427" s="343" t="s">
        <v>1338</v>
      </c>
      <c r="Z427" s="343"/>
    </row>
    <row r="428" spans="1:26" ht="20.100000000000001" customHeight="1" x14ac:dyDescent="0.2">
      <c r="A428" s="343">
        <v>427</v>
      </c>
      <c r="B428" s="343" t="s">
        <v>222</v>
      </c>
      <c r="C428" s="343" t="s">
        <v>562</v>
      </c>
      <c r="D428" s="343" t="s">
        <v>563</v>
      </c>
      <c r="E428" s="343" t="s">
        <v>774</v>
      </c>
      <c r="F428" s="344" t="s">
        <v>229</v>
      </c>
      <c r="G428" s="343" t="s">
        <v>1782</v>
      </c>
      <c r="H428" s="343" t="s">
        <v>23</v>
      </c>
      <c r="I428" s="343" t="s">
        <v>765</v>
      </c>
      <c r="J428" s="343" t="s">
        <v>231</v>
      </c>
      <c r="K428" s="343" t="s">
        <v>1412</v>
      </c>
      <c r="L428" s="343" t="s">
        <v>1264</v>
      </c>
      <c r="M428" s="343" t="s">
        <v>1264</v>
      </c>
      <c r="N428" s="343" t="s">
        <v>2244</v>
      </c>
      <c r="O428" s="343"/>
      <c r="P428" s="343"/>
      <c r="Q428" s="343"/>
      <c r="R428" s="343"/>
      <c r="S428" s="343" t="s">
        <v>564</v>
      </c>
      <c r="T428" s="343" t="s">
        <v>789</v>
      </c>
      <c r="U428" s="343"/>
      <c r="V428" s="343"/>
      <c r="W428" s="343" t="s">
        <v>565</v>
      </c>
      <c r="X428" s="343" t="s">
        <v>789</v>
      </c>
      <c r="Y428" s="343"/>
      <c r="Z428" s="343" t="s">
        <v>2156</v>
      </c>
    </row>
    <row r="429" spans="1:26" ht="20.100000000000001" customHeight="1" x14ac:dyDescent="0.2">
      <c r="A429" s="343">
        <v>428</v>
      </c>
      <c r="B429" s="343" t="s">
        <v>222</v>
      </c>
      <c r="C429" s="343" t="s">
        <v>529</v>
      </c>
      <c r="D429" s="343" t="s">
        <v>530</v>
      </c>
      <c r="E429" s="343"/>
      <c r="F429" s="344" t="s">
        <v>229</v>
      </c>
      <c r="G429" s="343" t="s">
        <v>1782</v>
      </c>
      <c r="H429" s="343" t="s">
        <v>23</v>
      </c>
      <c r="I429" s="343" t="s">
        <v>765</v>
      </c>
      <c r="J429" s="343" t="s">
        <v>231</v>
      </c>
      <c r="K429" s="343" t="s">
        <v>1406</v>
      </c>
      <c r="L429" s="343" t="s">
        <v>1074</v>
      </c>
      <c r="M429" s="343" t="s">
        <v>1074</v>
      </c>
      <c r="N429" s="343" t="s">
        <v>2089</v>
      </c>
      <c r="O429" s="343"/>
      <c r="P429" s="343"/>
      <c r="Q429" s="343"/>
      <c r="R429" s="343"/>
      <c r="S429" s="343" t="s">
        <v>859</v>
      </c>
      <c r="T429" s="343"/>
      <c r="U429" s="343"/>
      <c r="V429" s="343" t="s">
        <v>2157</v>
      </c>
      <c r="W429" s="343" t="s">
        <v>860</v>
      </c>
      <c r="X429" s="343"/>
      <c r="Y429" s="343"/>
      <c r="Z429" s="343"/>
    </row>
    <row r="430" spans="1:26" ht="20.100000000000001" customHeight="1" x14ac:dyDescent="0.2">
      <c r="A430" s="343">
        <v>429</v>
      </c>
      <c r="B430" s="343" t="s">
        <v>222</v>
      </c>
      <c r="C430" s="343" t="s">
        <v>532</v>
      </c>
      <c r="D430" s="343" t="s">
        <v>533</v>
      </c>
      <c r="E430" s="343"/>
      <c r="F430" s="344" t="s">
        <v>229</v>
      </c>
      <c r="G430" s="343" t="s">
        <v>1782</v>
      </c>
      <c r="H430" s="343" t="s">
        <v>23</v>
      </c>
      <c r="I430" s="343" t="s">
        <v>765</v>
      </c>
      <c r="J430" s="343" t="s">
        <v>231</v>
      </c>
      <c r="K430" s="343" t="s">
        <v>1425</v>
      </c>
      <c r="L430" s="343" t="s">
        <v>1264</v>
      </c>
      <c r="M430" s="343" t="s">
        <v>1264</v>
      </c>
      <c r="N430" s="343" t="s">
        <v>2258</v>
      </c>
      <c r="O430" s="343"/>
      <c r="P430" s="343"/>
      <c r="Q430" s="343"/>
      <c r="R430" s="343"/>
      <c r="S430" s="343" t="s">
        <v>811</v>
      </c>
      <c r="T430" s="343"/>
      <c r="U430" s="343"/>
      <c r="V430" s="343" t="s">
        <v>2158</v>
      </c>
      <c r="W430" s="343" t="s">
        <v>861</v>
      </c>
      <c r="X430" s="343"/>
      <c r="Y430" s="343"/>
      <c r="Z430" s="343"/>
    </row>
    <row r="431" spans="1:26" s="442" customFormat="1" ht="20.100000000000001" customHeight="1" x14ac:dyDescent="0.2">
      <c r="A431" s="440">
        <v>430</v>
      </c>
      <c r="B431" s="440" t="s">
        <v>222</v>
      </c>
      <c r="C431" s="440" t="s">
        <v>3184</v>
      </c>
      <c r="D431" s="440" t="s">
        <v>3185</v>
      </c>
      <c r="E431" s="440"/>
      <c r="F431" s="441" t="s">
        <v>230</v>
      </c>
      <c r="G431" s="440" t="s">
        <v>3186</v>
      </c>
      <c r="H431" s="440" t="s">
        <v>3187</v>
      </c>
      <c r="I431" s="440" t="s">
        <v>3188</v>
      </c>
      <c r="J431" s="440" t="s">
        <v>3189</v>
      </c>
      <c r="K431" s="440" t="s">
        <v>1384</v>
      </c>
      <c r="L431" s="440" t="s">
        <v>2238</v>
      </c>
      <c r="M431" s="440" t="s">
        <v>2238</v>
      </c>
      <c r="N431" s="440" t="s">
        <v>2238</v>
      </c>
      <c r="O431" s="440"/>
      <c r="P431" s="440"/>
      <c r="Q431" s="440"/>
      <c r="R431" s="440"/>
      <c r="S431" s="440" t="s">
        <v>3190</v>
      </c>
      <c r="T431" s="440" t="s">
        <v>3191</v>
      </c>
      <c r="U431" s="440" t="s">
        <v>1346</v>
      </c>
      <c r="V431" s="440"/>
      <c r="W431" s="440" t="s">
        <v>3192</v>
      </c>
      <c r="X431" s="440" t="s">
        <v>3193</v>
      </c>
      <c r="Y431" s="440" t="s">
        <v>1356</v>
      </c>
      <c r="Z431" s="440" t="s">
        <v>3194</v>
      </c>
    </row>
    <row r="432" spans="1:26" ht="20.100000000000001" customHeight="1" x14ac:dyDescent="0.2">
      <c r="A432" s="343">
        <v>431</v>
      </c>
      <c r="B432" s="343" t="s">
        <v>222</v>
      </c>
      <c r="C432" s="343" t="s">
        <v>535</v>
      </c>
      <c r="D432" s="343" t="s">
        <v>536</v>
      </c>
      <c r="E432" s="343" t="s">
        <v>774</v>
      </c>
      <c r="F432" s="344" t="s">
        <v>229</v>
      </c>
      <c r="G432" s="343" t="s">
        <v>1782</v>
      </c>
      <c r="H432" s="343" t="s">
        <v>23</v>
      </c>
      <c r="I432" s="343" t="s">
        <v>765</v>
      </c>
      <c r="J432" s="343" t="s">
        <v>231</v>
      </c>
      <c r="K432" s="343" t="s">
        <v>1425</v>
      </c>
      <c r="L432" s="343" t="s">
        <v>1264</v>
      </c>
      <c r="M432" s="343" t="s">
        <v>1264</v>
      </c>
      <c r="N432" s="343" t="s">
        <v>2258</v>
      </c>
      <c r="O432" s="343"/>
      <c r="P432" s="343"/>
      <c r="Q432" s="343"/>
      <c r="R432" s="343"/>
      <c r="S432" s="343" t="s">
        <v>824</v>
      </c>
      <c r="T432" s="343"/>
      <c r="U432" s="343" t="s">
        <v>1366</v>
      </c>
      <c r="V432" s="343"/>
      <c r="W432" s="343" t="s">
        <v>862</v>
      </c>
      <c r="X432" s="343"/>
      <c r="Y432" s="343" t="s">
        <v>1366</v>
      </c>
      <c r="Z432" s="343"/>
    </row>
    <row r="433" spans="1:26" ht="20.100000000000001" customHeight="1" x14ac:dyDescent="0.2">
      <c r="A433" s="343">
        <v>432</v>
      </c>
      <c r="B433" s="343" t="s">
        <v>222</v>
      </c>
      <c r="C433" s="343" t="s">
        <v>537</v>
      </c>
      <c r="D433" s="343" t="s">
        <v>538</v>
      </c>
      <c r="E433" s="343" t="s">
        <v>774</v>
      </c>
      <c r="F433" s="344" t="s">
        <v>229</v>
      </c>
      <c r="G433" s="343" t="s">
        <v>1782</v>
      </c>
      <c r="H433" s="343" t="s">
        <v>23</v>
      </c>
      <c r="I433" s="343" t="s">
        <v>765</v>
      </c>
      <c r="J433" s="343" t="s">
        <v>231</v>
      </c>
      <c r="K433" s="343" t="s">
        <v>1406</v>
      </c>
      <c r="L433" s="343" t="s">
        <v>1074</v>
      </c>
      <c r="M433" s="343" t="s">
        <v>1074</v>
      </c>
      <c r="N433" s="343" t="s">
        <v>2089</v>
      </c>
      <c r="O433" s="343"/>
      <c r="P433" s="343"/>
      <c r="Q433" s="343"/>
      <c r="R433" s="343"/>
      <c r="S433" s="343" t="s">
        <v>50</v>
      </c>
      <c r="T433" s="343" t="s">
        <v>789</v>
      </c>
      <c r="U433" s="343"/>
      <c r="V433" s="343" t="s">
        <v>2159</v>
      </c>
      <c r="W433" s="343" t="s">
        <v>79</v>
      </c>
      <c r="X433" s="343" t="s">
        <v>417</v>
      </c>
      <c r="Y433" s="343"/>
      <c r="Z433" s="343"/>
    </row>
    <row r="434" spans="1:26" ht="20.100000000000001" customHeight="1" x14ac:dyDescent="0.2">
      <c r="A434" s="343">
        <v>433</v>
      </c>
      <c r="B434" s="343" t="s">
        <v>222</v>
      </c>
      <c r="C434" s="343" t="s">
        <v>579</v>
      </c>
      <c r="D434" s="343" t="s">
        <v>521</v>
      </c>
      <c r="E434" s="343"/>
      <c r="F434" s="344" t="s">
        <v>229</v>
      </c>
      <c r="G434" s="343" t="s">
        <v>1782</v>
      </c>
      <c r="H434" s="343" t="s">
        <v>23</v>
      </c>
      <c r="I434" s="343" t="s">
        <v>765</v>
      </c>
      <c r="J434" s="343" t="s">
        <v>231</v>
      </c>
      <c r="K434" s="343" t="s">
        <v>1406</v>
      </c>
      <c r="L434" s="343" t="s">
        <v>1074</v>
      </c>
      <c r="M434" s="343" t="s">
        <v>1074</v>
      </c>
      <c r="N434" s="343" t="s">
        <v>2089</v>
      </c>
      <c r="O434" s="343"/>
      <c r="P434" s="343"/>
      <c r="Q434" s="343"/>
      <c r="R434" s="343"/>
      <c r="S434" s="343" t="s">
        <v>580</v>
      </c>
      <c r="T434" s="343" t="s">
        <v>789</v>
      </c>
      <c r="U434" s="343"/>
      <c r="V434" s="343" t="s">
        <v>2160</v>
      </c>
      <c r="W434" s="343" t="s">
        <v>581</v>
      </c>
      <c r="X434" s="343" t="s">
        <v>417</v>
      </c>
      <c r="Y434" s="343"/>
      <c r="Z434" s="343"/>
    </row>
    <row r="435" spans="1:26" ht="20.100000000000001" customHeight="1" x14ac:dyDescent="0.2">
      <c r="A435" s="343">
        <v>434</v>
      </c>
      <c r="B435" s="343" t="s">
        <v>222</v>
      </c>
      <c r="C435" s="343" t="s">
        <v>539</v>
      </c>
      <c r="D435" s="343" t="s">
        <v>540</v>
      </c>
      <c r="E435" s="343"/>
      <c r="F435" s="344" t="s">
        <v>229</v>
      </c>
      <c r="G435" s="343" t="s">
        <v>1782</v>
      </c>
      <c r="H435" s="343" t="s">
        <v>23</v>
      </c>
      <c r="I435" s="343" t="s">
        <v>765</v>
      </c>
      <c r="J435" s="343" t="s">
        <v>231</v>
      </c>
      <c r="K435" s="343" t="s">
        <v>1991</v>
      </c>
      <c r="L435" s="343" t="s">
        <v>1086</v>
      </c>
      <c r="M435" s="343" t="s">
        <v>1086</v>
      </c>
      <c r="N435" s="343" t="s">
        <v>2213</v>
      </c>
      <c r="O435" s="343"/>
      <c r="P435" s="343"/>
      <c r="Q435" s="343"/>
      <c r="R435" s="343"/>
      <c r="S435" s="343" t="s">
        <v>825</v>
      </c>
      <c r="T435" s="343"/>
      <c r="U435" s="343"/>
      <c r="V435" s="343" t="s">
        <v>2161</v>
      </c>
      <c r="W435" s="343" t="s">
        <v>863</v>
      </c>
      <c r="X435" s="343"/>
      <c r="Y435" s="343"/>
      <c r="Z435" s="343"/>
    </row>
    <row r="436" spans="1:26" ht="20.100000000000001" customHeight="1" x14ac:dyDescent="0.2">
      <c r="A436" s="343">
        <v>435</v>
      </c>
      <c r="B436" s="343" t="s">
        <v>222</v>
      </c>
      <c r="C436" s="343" t="s">
        <v>541</v>
      </c>
      <c r="D436" s="343" t="s">
        <v>542</v>
      </c>
      <c r="E436" s="343"/>
      <c r="F436" s="344" t="s">
        <v>229</v>
      </c>
      <c r="G436" s="343" t="s">
        <v>1782</v>
      </c>
      <c r="H436" s="343" t="s">
        <v>23</v>
      </c>
      <c r="I436" s="343" t="s">
        <v>765</v>
      </c>
      <c r="J436" s="343" t="s">
        <v>231</v>
      </c>
      <c r="K436" s="343" t="s">
        <v>1417</v>
      </c>
      <c r="L436" s="343" t="s">
        <v>1278</v>
      </c>
      <c r="M436" s="343" t="s">
        <v>1278</v>
      </c>
      <c r="N436" s="343" t="s">
        <v>2230</v>
      </c>
      <c r="O436" s="343" t="s">
        <v>684</v>
      </c>
      <c r="P436" s="343"/>
      <c r="Q436" s="343" t="s">
        <v>2437</v>
      </c>
      <c r="R436" s="343"/>
      <c r="S436" s="343" t="s">
        <v>826</v>
      </c>
      <c r="T436" s="343"/>
      <c r="U436" s="343" t="s">
        <v>1349</v>
      </c>
      <c r="V436" s="343" t="s">
        <v>2162</v>
      </c>
      <c r="W436" s="343" t="s">
        <v>864</v>
      </c>
      <c r="X436" s="343"/>
      <c r="Y436" s="343" t="s">
        <v>1339</v>
      </c>
      <c r="Z436" s="343"/>
    </row>
    <row r="437" spans="1:26" ht="20.100000000000001" customHeight="1" x14ac:dyDescent="0.2">
      <c r="A437" s="343">
        <v>436</v>
      </c>
      <c r="B437" s="343" t="s">
        <v>222</v>
      </c>
      <c r="C437" s="343" t="s">
        <v>865</v>
      </c>
      <c r="D437" s="343" t="s">
        <v>543</v>
      </c>
      <c r="E437" s="343"/>
      <c r="F437" s="344" t="s">
        <v>230</v>
      </c>
      <c r="G437" s="343" t="s">
        <v>1782</v>
      </c>
      <c r="H437" s="343" t="s">
        <v>23</v>
      </c>
      <c r="I437" s="343" t="s">
        <v>765</v>
      </c>
      <c r="J437" s="343" t="s">
        <v>231</v>
      </c>
      <c r="K437" s="343" t="s">
        <v>1422</v>
      </c>
      <c r="L437" s="343" t="s">
        <v>1264</v>
      </c>
      <c r="M437" s="343" t="s">
        <v>1264</v>
      </c>
      <c r="N437" s="343" t="s">
        <v>2271</v>
      </c>
      <c r="O437" s="343"/>
      <c r="P437" s="343"/>
      <c r="Q437" s="343"/>
      <c r="R437" s="343"/>
      <c r="S437" s="343" t="s">
        <v>56</v>
      </c>
      <c r="T437" s="343"/>
      <c r="U437" s="343" t="s">
        <v>1337</v>
      </c>
      <c r="V437" s="343" t="s">
        <v>2163</v>
      </c>
      <c r="W437" s="343" t="s">
        <v>314</v>
      </c>
      <c r="X437" s="343"/>
      <c r="Y437" s="343" t="s">
        <v>1337</v>
      </c>
      <c r="Z437" s="343"/>
    </row>
    <row r="438" spans="1:26" ht="20.100000000000001" customHeight="1" x14ac:dyDescent="0.2">
      <c r="A438" s="343">
        <v>437</v>
      </c>
      <c r="B438" s="343" t="s">
        <v>222</v>
      </c>
      <c r="C438" s="343" t="s">
        <v>544</v>
      </c>
      <c r="D438" s="343" t="s">
        <v>545</v>
      </c>
      <c r="E438" s="343"/>
      <c r="F438" s="344" t="s">
        <v>229</v>
      </c>
      <c r="G438" s="343" t="s">
        <v>1782</v>
      </c>
      <c r="H438" s="343" t="s">
        <v>23</v>
      </c>
      <c r="I438" s="343" t="s">
        <v>765</v>
      </c>
      <c r="J438" s="343" t="s">
        <v>236</v>
      </c>
      <c r="K438" s="343" t="s">
        <v>1398</v>
      </c>
      <c r="L438" s="343" t="s">
        <v>1086</v>
      </c>
      <c r="M438" s="343" t="s">
        <v>1086</v>
      </c>
      <c r="N438" s="343" t="s">
        <v>2234</v>
      </c>
      <c r="O438" s="343"/>
      <c r="P438" s="343"/>
      <c r="Q438" s="343"/>
      <c r="R438" s="343"/>
      <c r="S438" s="343" t="s">
        <v>827</v>
      </c>
      <c r="T438" s="343"/>
      <c r="U438" s="343"/>
      <c r="V438" s="343"/>
      <c r="W438" s="343" t="s">
        <v>866</v>
      </c>
      <c r="X438" s="343"/>
      <c r="Y438" s="343"/>
      <c r="Z438" s="343"/>
    </row>
    <row r="439" spans="1:26" ht="20.100000000000001" customHeight="1" x14ac:dyDescent="0.2">
      <c r="A439" s="343">
        <v>438</v>
      </c>
      <c r="B439" s="343" t="s">
        <v>222</v>
      </c>
      <c r="C439" s="343" t="s">
        <v>547</v>
      </c>
      <c r="D439" s="343" t="s">
        <v>548</v>
      </c>
      <c r="E439" s="343" t="s">
        <v>774</v>
      </c>
      <c r="F439" s="344" t="s">
        <v>229</v>
      </c>
      <c r="G439" s="343" t="s">
        <v>1782</v>
      </c>
      <c r="H439" s="343" t="s">
        <v>23</v>
      </c>
      <c r="I439" s="343" t="s">
        <v>765</v>
      </c>
      <c r="J439" s="343" t="s">
        <v>231</v>
      </c>
      <c r="K439" s="343" t="s">
        <v>1417</v>
      </c>
      <c r="L439" s="343" t="s">
        <v>1278</v>
      </c>
      <c r="M439" s="343" t="s">
        <v>1278</v>
      </c>
      <c r="N439" s="343" t="s">
        <v>2230</v>
      </c>
      <c r="O439" s="343"/>
      <c r="P439" s="343"/>
      <c r="Q439" s="343"/>
      <c r="R439" s="343"/>
      <c r="S439" s="343" t="s">
        <v>828</v>
      </c>
      <c r="T439" s="343"/>
      <c r="U439" s="343" t="s">
        <v>1357</v>
      </c>
      <c r="V439" s="343"/>
      <c r="W439" s="343" t="s">
        <v>867</v>
      </c>
      <c r="X439" s="343"/>
      <c r="Y439" s="343" t="s">
        <v>1387</v>
      </c>
      <c r="Z439" s="343"/>
    </row>
    <row r="440" spans="1:26" ht="20.100000000000001" customHeight="1" x14ac:dyDescent="0.2">
      <c r="A440" s="343">
        <v>439</v>
      </c>
      <c r="B440" s="343" t="s">
        <v>222</v>
      </c>
      <c r="C440" s="343" t="s">
        <v>588</v>
      </c>
      <c r="D440" s="343" t="s">
        <v>883</v>
      </c>
      <c r="E440" s="343"/>
      <c r="F440" s="344" t="s">
        <v>229</v>
      </c>
      <c r="G440" s="343" t="s">
        <v>1782</v>
      </c>
      <c r="H440" s="343" t="s">
        <v>23</v>
      </c>
      <c r="I440" s="343" t="s">
        <v>765</v>
      </c>
      <c r="J440" s="343" t="s">
        <v>231</v>
      </c>
      <c r="K440" s="343" t="s">
        <v>1424</v>
      </c>
      <c r="L440" s="343" t="s">
        <v>1264</v>
      </c>
      <c r="M440" s="343" t="s">
        <v>1264</v>
      </c>
      <c r="N440" s="343" t="s">
        <v>2241</v>
      </c>
      <c r="O440" s="343" t="s">
        <v>684</v>
      </c>
      <c r="P440" s="343"/>
      <c r="Q440" s="343" t="s">
        <v>2437</v>
      </c>
      <c r="R440" s="343"/>
      <c r="S440" s="343" t="s">
        <v>590</v>
      </c>
      <c r="T440" s="343" t="s">
        <v>789</v>
      </c>
      <c r="U440" s="343"/>
      <c r="V440" s="343" t="s">
        <v>2164</v>
      </c>
      <c r="W440" s="343" t="s">
        <v>591</v>
      </c>
      <c r="X440" s="343" t="s">
        <v>789</v>
      </c>
      <c r="Y440" s="343"/>
      <c r="Z440" s="343"/>
    </row>
    <row r="441" spans="1:26" ht="20.100000000000001" customHeight="1" x14ac:dyDescent="0.2">
      <c r="A441" s="343">
        <v>440</v>
      </c>
      <c r="B441" s="343" t="s">
        <v>222</v>
      </c>
      <c r="C441" s="343" t="s">
        <v>599</v>
      </c>
      <c r="D441" s="343" t="s">
        <v>521</v>
      </c>
      <c r="E441" s="343" t="s">
        <v>774</v>
      </c>
      <c r="F441" s="344" t="s">
        <v>229</v>
      </c>
      <c r="G441" s="343" t="s">
        <v>1782</v>
      </c>
      <c r="H441" s="343" t="s">
        <v>23</v>
      </c>
      <c r="I441" s="343" t="s">
        <v>765</v>
      </c>
      <c r="J441" s="343" t="s">
        <v>231</v>
      </c>
      <c r="K441" s="343" t="s">
        <v>1385</v>
      </c>
      <c r="L441" s="343" t="s">
        <v>1086</v>
      </c>
      <c r="M441" s="343" t="s">
        <v>1086</v>
      </c>
      <c r="N441" s="343" t="s">
        <v>2221</v>
      </c>
      <c r="O441" s="343" t="s">
        <v>647</v>
      </c>
      <c r="P441" s="343" t="s">
        <v>2437</v>
      </c>
      <c r="Q441" s="343"/>
      <c r="R441" s="343"/>
      <c r="S441" s="343" t="s">
        <v>600</v>
      </c>
      <c r="T441" s="343" t="s">
        <v>789</v>
      </c>
      <c r="U441" s="343"/>
      <c r="V441" s="343"/>
      <c r="W441" s="343" t="s">
        <v>601</v>
      </c>
      <c r="X441" s="343" t="s">
        <v>789</v>
      </c>
      <c r="Y441" s="343"/>
      <c r="Z441" s="343"/>
    </row>
    <row r="442" spans="1:26" ht="20.100000000000001" customHeight="1" x14ac:dyDescent="0.2">
      <c r="A442" s="343">
        <v>441</v>
      </c>
      <c r="B442" s="343" t="s">
        <v>222</v>
      </c>
      <c r="C442" s="343" t="s">
        <v>469</v>
      </c>
      <c r="D442" s="343" t="s">
        <v>549</v>
      </c>
      <c r="E442" s="343" t="s">
        <v>774</v>
      </c>
      <c r="F442" s="344" t="s">
        <v>229</v>
      </c>
      <c r="G442" s="343" t="s">
        <v>1782</v>
      </c>
      <c r="H442" s="343" t="s">
        <v>23</v>
      </c>
      <c r="I442" s="343" t="s">
        <v>765</v>
      </c>
      <c r="J442" s="343" t="s">
        <v>231</v>
      </c>
      <c r="K442" s="343" t="s">
        <v>1415</v>
      </c>
      <c r="L442" s="343" t="s">
        <v>1278</v>
      </c>
      <c r="M442" s="343" t="s">
        <v>1278</v>
      </c>
      <c r="N442" s="343" t="s">
        <v>2219</v>
      </c>
      <c r="O442" s="343"/>
      <c r="P442" s="343"/>
      <c r="Q442" s="343"/>
      <c r="R442" s="343"/>
      <c r="S442" s="343" t="s">
        <v>335</v>
      </c>
      <c r="T442" s="343"/>
      <c r="U442" s="343"/>
      <c r="V442" s="343"/>
      <c r="W442" s="343" t="s">
        <v>869</v>
      </c>
      <c r="X442" s="343"/>
      <c r="Y442" s="343"/>
      <c r="Z442" s="343" t="s">
        <v>2165</v>
      </c>
    </row>
    <row r="443" spans="1:26" ht="20.100000000000001" customHeight="1" x14ac:dyDescent="0.2">
      <c r="A443" s="343">
        <v>442</v>
      </c>
      <c r="B443" s="343" t="s">
        <v>222</v>
      </c>
      <c r="C443" s="343" t="s">
        <v>605</v>
      </c>
      <c r="D443" s="343" t="s">
        <v>589</v>
      </c>
      <c r="E443" s="343"/>
      <c r="F443" s="344" t="s">
        <v>229</v>
      </c>
      <c r="G443" s="343" t="s">
        <v>1782</v>
      </c>
      <c r="H443" s="343" t="s">
        <v>23</v>
      </c>
      <c r="I443" s="343" t="s">
        <v>765</v>
      </c>
      <c r="J443" s="343" t="s">
        <v>231</v>
      </c>
      <c r="K443" s="343" t="s">
        <v>2154</v>
      </c>
      <c r="L443" s="343" t="s">
        <v>1086</v>
      </c>
      <c r="M443" s="343" t="s">
        <v>1086</v>
      </c>
      <c r="N443" s="343" t="s">
        <v>2287</v>
      </c>
      <c r="O443" s="343"/>
      <c r="P443" s="343"/>
      <c r="Q443" s="343"/>
      <c r="R443" s="343"/>
      <c r="S443" s="343" t="s">
        <v>606</v>
      </c>
      <c r="T443" s="343" t="s">
        <v>789</v>
      </c>
      <c r="U443" s="343"/>
      <c r="V443" s="343" t="s">
        <v>2166</v>
      </c>
      <c r="W443" s="343" t="s">
        <v>803</v>
      </c>
      <c r="X443" s="343" t="s">
        <v>789</v>
      </c>
      <c r="Y443" s="343"/>
      <c r="Z443" s="343"/>
    </row>
    <row r="444" spans="1:26" ht="20.100000000000001" customHeight="1" x14ac:dyDescent="0.2">
      <c r="A444" s="343">
        <v>443</v>
      </c>
      <c r="B444" s="343" t="s">
        <v>222</v>
      </c>
      <c r="C444" s="343" t="s">
        <v>609</v>
      </c>
      <c r="D444" s="343" t="s">
        <v>884</v>
      </c>
      <c r="E444" s="343" t="s">
        <v>774</v>
      </c>
      <c r="F444" s="344" t="s">
        <v>229</v>
      </c>
      <c r="G444" s="343" t="s">
        <v>1782</v>
      </c>
      <c r="H444" s="343" t="s">
        <v>23</v>
      </c>
      <c r="I444" s="343" t="s">
        <v>765</v>
      </c>
      <c r="J444" s="343" t="s">
        <v>231</v>
      </c>
      <c r="K444" s="343" t="s">
        <v>1417</v>
      </c>
      <c r="L444" s="343" t="s">
        <v>1278</v>
      </c>
      <c r="M444" s="343" t="s">
        <v>1278</v>
      </c>
      <c r="N444" s="343" t="s">
        <v>2230</v>
      </c>
      <c r="O444" s="343"/>
      <c r="P444" s="343"/>
      <c r="Q444" s="343"/>
      <c r="R444" s="343"/>
      <c r="S444" s="343" t="s">
        <v>610</v>
      </c>
      <c r="T444" s="343" t="s">
        <v>789</v>
      </c>
      <c r="U444" s="343"/>
      <c r="V444" s="343"/>
      <c r="W444" s="343" t="s">
        <v>611</v>
      </c>
      <c r="X444" s="343" t="s">
        <v>789</v>
      </c>
      <c r="Y444" s="343"/>
      <c r="Z444" s="343" t="s">
        <v>2167</v>
      </c>
    </row>
    <row r="445" spans="1:26" ht="20.100000000000001" customHeight="1" x14ac:dyDescent="0.2">
      <c r="A445" s="343">
        <v>444</v>
      </c>
      <c r="B445" s="343" t="s">
        <v>222</v>
      </c>
      <c r="C445" s="343" t="s">
        <v>612</v>
      </c>
      <c r="D445" s="343" t="s">
        <v>593</v>
      </c>
      <c r="E445" s="343" t="s">
        <v>774</v>
      </c>
      <c r="F445" s="344" t="s">
        <v>230</v>
      </c>
      <c r="G445" s="343" t="s">
        <v>1782</v>
      </c>
      <c r="H445" s="343" t="s">
        <v>23</v>
      </c>
      <c r="I445" s="343" t="s">
        <v>765</v>
      </c>
      <c r="J445" s="343" t="s">
        <v>231</v>
      </c>
      <c r="K445" s="343" t="s">
        <v>1412</v>
      </c>
      <c r="L445" s="343" t="s">
        <v>1264</v>
      </c>
      <c r="M445" s="343" t="s">
        <v>1264</v>
      </c>
      <c r="N445" s="343" t="s">
        <v>2244</v>
      </c>
      <c r="O445" s="343" t="s">
        <v>684</v>
      </c>
      <c r="P445" s="343"/>
      <c r="Q445" s="343" t="s">
        <v>2437</v>
      </c>
      <c r="R445" s="343"/>
      <c r="S445" s="343" t="s">
        <v>613</v>
      </c>
      <c r="T445" s="343" t="s">
        <v>789</v>
      </c>
      <c r="U445" s="343"/>
      <c r="V445" s="343" t="s">
        <v>2168</v>
      </c>
      <c r="W445" s="343" t="s">
        <v>614</v>
      </c>
      <c r="X445" s="343" t="s">
        <v>789</v>
      </c>
      <c r="Y445" s="343"/>
      <c r="Z445" s="343"/>
    </row>
    <row r="446" spans="1:26" ht="20.100000000000001" customHeight="1" x14ac:dyDescent="0.2">
      <c r="A446" s="343">
        <v>445</v>
      </c>
      <c r="B446" s="343" t="s">
        <v>222</v>
      </c>
      <c r="C446" s="343" t="s">
        <v>550</v>
      </c>
      <c r="D446" s="343" t="s">
        <v>551</v>
      </c>
      <c r="E446" s="343" t="s">
        <v>774</v>
      </c>
      <c r="F446" s="344" t="s">
        <v>230</v>
      </c>
      <c r="G446" s="343" t="s">
        <v>1782</v>
      </c>
      <c r="H446" s="343" t="s">
        <v>23</v>
      </c>
      <c r="I446" s="343" t="s">
        <v>765</v>
      </c>
      <c r="J446" s="343" t="s">
        <v>872</v>
      </c>
      <c r="K446" s="343" t="s">
        <v>1369</v>
      </c>
      <c r="L446" s="343" t="s">
        <v>1074</v>
      </c>
      <c r="M446" s="343" t="s">
        <v>1074</v>
      </c>
      <c r="N446" s="343" t="s">
        <v>2268</v>
      </c>
      <c r="O446" s="343" t="s">
        <v>684</v>
      </c>
      <c r="P446" s="343"/>
      <c r="Q446" s="343" t="s">
        <v>2437</v>
      </c>
      <c r="R446" s="343"/>
      <c r="S446" s="343" t="s">
        <v>873</v>
      </c>
      <c r="T446" s="343"/>
      <c r="U446" s="343"/>
      <c r="V446" s="343"/>
      <c r="W446" s="343" t="s">
        <v>874</v>
      </c>
      <c r="X446" s="343"/>
      <c r="Y446" s="343"/>
      <c r="Z446" s="343"/>
    </row>
    <row r="447" spans="1:26" ht="20.100000000000001" customHeight="1" x14ac:dyDescent="0.2">
      <c r="A447" s="343">
        <v>446</v>
      </c>
      <c r="B447" s="343" t="s">
        <v>222</v>
      </c>
      <c r="C447" s="343" t="s">
        <v>321</v>
      </c>
      <c r="D447" s="343" t="s">
        <v>552</v>
      </c>
      <c r="E447" s="343"/>
      <c r="F447" s="344" t="s">
        <v>230</v>
      </c>
      <c r="G447" s="343" t="s">
        <v>1782</v>
      </c>
      <c r="H447" s="343" t="s">
        <v>23</v>
      </c>
      <c r="I447" s="343" t="s">
        <v>765</v>
      </c>
      <c r="J447" s="343" t="s">
        <v>231</v>
      </c>
      <c r="K447" s="343" t="s">
        <v>1426</v>
      </c>
      <c r="L447" s="343" t="s">
        <v>1074</v>
      </c>
      <c r="M447" s="343" t="s">
        <v>1074</v>
      </c>
      <c r="N447" s="343" t="s">
        <v>2272</v>
      </c>
      <c r="O447" s="343" t="s">
        <v>684</v>
      </c>
      <c r="P447" s="343"/>
      <c r="Q447" s="343" t="s">
        <v>2437</v>
      </c>
      <c r="R447" s="343"/>
      <c r="S447" s="343" t="s">
        <v>687</v>
      </c>
      <c r="T447" s="343"/>
      <c r="U447" s="343" t="s">
        <v>1346</v>
      </c>
      <c r="V447" s="343"/>
      <c r="W447" s="343" t="s">
        <v>875</v>
      </c>
      <c r="X447" s="343"/>
      <c r="Y447" s="343" t="s">
        <v>1366</v>
      </c>
      <c r="Z447" s="343"/>
    </row>
    <row r="448" spans="1:26" ht="20.100000000000001" customHeight="1" x14ac:dyDescent="0.2">
      <c r="A448" s="343">
        <v>447</v>
      </c>
      <c r="B448" s="343" t="s">
        <v>222</v>
      </c>
      <c r="C448" s="343" t="s">
        <v>618</v>
      </c>
      <c r="D448" s="343" t="s">
        <v>886</v>
      </c>
      <c r="E448" s="343"/>
      <c r="F448" s="344" t="s">
        <v>229</v>
      </c>
      <c r="G448" s="343" t="s">
        <v>1782</v>
      </c>
      <c r="H448" s="343" t="s">
        <v>23</v>
      </c>
      <c r="I448" s="343" t="s">
        <v>765</v>
      </c>
      <c r="J448" s="343" t="s">
        <v>231</v>
      </c>
      <c r="K448" s="343" t="s">
        <v>1414</v>
      </c>
      <c r="L448" s="343" t="s">
        <v>1086</v>
      </c>
      <c r="M448" s="343" t="s">
        <v>1086</v>
      </c>
      <c r="N448" s="343" t="s">
        <v>2228</v>
      </c>
      <c r="O448" s="343"/>
      <c r="P448" s="343"/>
      <c r="Q448" s="343"/>
      <c r="R448" s="343"/>
      <c r="S448" s="343" t="s">
        <v>619</v>
      </c>
      <c r="T448" s="343" t="s">
        <v>789</v>
      </c>
      <c r="U448" s="343"/>
      <c r="V448" s="343"/>
      <c r="W448" s="343" t="s">
        <v>620</v>
      </c>
      <c r="X448" s="343" t="s">
        <v>789</v>
      </c>
      <c r="Y448" s="343"/>
      <c r="Z448" s="343" t="s">
        <v>2027</v>
      </c>
    </row>
    <row r="449" spans="1:26" ht="20.100000000000001" customHeight="1" x14ac:dyDescent="0.2">
      <c r="A449" s="343">
        <v>448</v>
      </c>
      <c r="B449" s="343" t="s">
        <v>222</v>
      </c>
      <c r="C449" s="343" t="s">
        <v>624</v>
      </c>
      <c r="D449" s="343" t="s">
        <v>625</v>
      </c>
      <c r="E449" s="343"/>
      <c r="F449" s="344" t="s">
        <v>229</v>
      </c>
      <c r="G449" s="343" t="s">
        <v>1782</v>
      </c>
      <c r="H449" s="343" t="s">
        <v>23</v>
      </c>
      <c r="I449" s="343" t="s">
        <v>765</v>
      </c>
      <c r="J449" s="343" t="s">
        <v>231</v>
      </c>
      <c r="K449" s="343" t="s">
        <v>2154</v>
      </c>
      <c r="L449" s="343" t="s">
        <v>1086</v>
      </c>
      <c r="M449" s="343" t="s">
        <v>1086</v>
      </c>
      <c r="N449" s="343" t="s">
        <v>2287</v>
      </c>
      <c r="O449" s="343"/>
      <c r="P449" s="343"/>
      <c r="Q449" s="343"/>
      <c r="R449" s="343"/>
      <c r="S449" s="343" t="s">
        <v>49</v>
      </c>
      <c r="T449" s="343" t="s">
        <v>789</v>
      </c>
      <c r="U449" s="343"/>
      <c r="V449" s="343"/>
      <c r="W449" s="343" t="s">
        <v>76</v>
      </c>
      <c r="X449" s="343" t="s">
        <v>789</v>
      </c>
      <c r="Y449" s="343"/>
      <c r="Z449" s="343"/>
    </row>
    <row r="450" spans="1:26" ht="20.100000000000001" customHeight="1" x14ac:dyDescent="0.2">
      <c r="A450" s="343">
        <v>449</v>
      </c>
      <c r="B450" s="343" t="s">
        <v>222</v>
      </c>
      <c r="C450" s="343" t="s">
        <v>877</v>
      </c>
      <c r="D450" s="343" t="s">
        <v>555</v>
      </c>
      <c r="E450" s="343"/>
      <c r="F450" s="344" t="s">
        <v>229</v>
      </c>
      <c r="G450" s="343" t="s">
        <v>1782</v>
      </c>
      <c r="H450" s="343" t="s">
        <v>23</v>
      </c>
      <c r="I450" s="343" t="s">
        <v>765</v>
      </c>
      <c r="J450" s="343" t="s">
        <v>195</v>
      </c>
      <c r="K450" s="343" t="s">
        <v>1418</v>
      </c>
      <c r="L450" s="343" t="s">
        <v>1086</v>
      </c>
      <c r="M450" s="343" t="s">
        <v>1086</v>
      </c>
      <c r="N450" s="343" t="s">
        <v>2207</v>
      </c>
      <c r="O450" s="343"/>
      <c r="P450" s="343"/>
      <c r="Q450" s="343"/>
      <c r="R450" s="343"/>
      <c r="S450" s="343" t="s">
        <v>830</v>
      </c>
      <c r="T450" s="343"/>
      <c r="U450" s="343"/>
      <c r="V450" s="343" t="s">
        <v>2169</v>
      </c>
      <c r="W450" s="343" t="s">
        <v>878</v>
      </c>
      <c r="X450" s="343"/>
      <c r="Y450" s="343"/>
      <c r="Z450" s="343"/>
    </row>
    <row r="451" spans="1:26" ht="20.100000000000001" customHeight="1" x14ac:dyDescent="0.2">
      <c r="A451" s="343">
        <v>450</v>
      </c>
      <c r="B451" s="343" t="s">
        <v>222</v>
      </c>
      <c r="C451" s="343" t="s">
        <v>320</v>
      </c>
      <c r="D451" s="343" t="s">
        <v>165</v>
      </c>
      <c r="E451" s="343"/>
      <c r="F451" s="344" t="s">
        <v>230</v>
      </c>
      <c r="G451" s="343" t="s">
        <v>1782</v>
      </c>
      <c r="H451" s="343" t="s">
        <v>23</v>
      </c>
      <c r="I451" s="343" t="s">
        <v>765</v>
      </c>
      <c r="J451" s="343" t="s">
        <v>235</v>
      </c>
      <c r="K451" s="343" t="s">
        <v>1369</v>
      </c>
      <c r="L451" s="343" t="s">
        <v>1074</v>
      </c>
      <c r="M451" s="343" t="s">
        <v>1074</v>
      </c>
      <c r="N451" s="343" t="s">
        <v>2268</v>
      </c>
      <c r="O451" s="343"/>
      <c r="P451" s="343"/>
      <c r="Q451" s="343"/>
      <c r="R451" s="343"/>
      <c r="S451" s="343" t="s">
        <v>321</v>
      </c>
      <c r="T451" s="343" t="s">
        <v>789</v>
      </c>
      <c r="U451" s="343" t="s">
        <v>1356</v>
      </c>
      <c r="V451" s="343" t="s">
        <v>2170</v>
      </c>
      <c r="W451" s="343" t="s">
        <v>322</v>
      </c>
      <c r="X451" s="343" t="s">
        <v>789</v>
      </c>
      <c r="Y451" s="343" t="s">
        <v>1343</v>
      </c>
      <c r="Z451" s="343"/>
    </row>
    <row r="452" spans="1:26" ht="20.100000000000001" customHeight="1" x14ac:dyDescent="0.2">
      <c r="A452" s="343">
        <v>451</v>
      </c>
      <c r="B452" s="343" t="s">
        <v>222</v>
      </c>
      <c r="C452" s="343" t="s">
        <v>556</v>
      </c>
      <c r="D452" s="343" t="s">
        <v>557</v>
      </c>
      <c r="E452" s="343"/>
      <c r="F452" s="344" t="s">
        <v>229</v>
      </c>
      <c r="G452" s="343" t="s">
        <v>1782</v>
      </c>
      <c r="H452" s="343" t="s">
        <v>23</v>
      </c>
      <c r="I452" s="343" t="s">
        <v>765</v>
      </c>
      <c r="J452" s="343" t="s">
        <v>236</v>
      </c>
      <c r="K452" s="343" t="s">
        <v>1417</v>
      </c>
      <c r="L452" s="343" t="s">
        <v>1278</v>
      </c>
      <c r="M452" s="343" t="s">
        <v>1278</v>
      </c>
      <c r="N452" s="343" t="s">
        <v>2230</v>
      </c>
      <c r="O452" s="343"/>
      <c r="P452" s="343"/>
      <c r="Q452" s="343"/>
      <c r="R452" s="343"/>
      <c r="S452" s="343" t="s">
        <v>831</v>
      </c>
      <c r="T452" s="343"/>
      <c r="U452" s="343" t="s">
        <v>1347</v>
      </c>
      <c r="V452" s="343"/>
      <c r="W452" s="343" t="s">
        <v>879</v>
      </c>
      <c r="X452" s="343"/>
      <c r="Y452" s="343" t="s">
        <v>1340</v>
      </c>
      <c r="Z452" s="343"/>
    </row>
    <row r="453" spans="1:26" ht="20.100000000000001" customHeight="1" x14ac:dyDescent="0.2">
      <c r="A453" s="343">
        <v>452</v>
      </c>
      <c r="B453" s="343" t="s">
        <v>222</v>
      </c>
      <c r="C453" s="343" t="s">
        <v>558</v>
      </c>
      <c r="D453" s="343" t="s">
        <v>559</v>
      </c>
      <c r="E453" s="343" t="s">
        <v>774</v>
      </c>
      <c r="F453" s="344" t="s">
        <v>230</v>
      </c>
      <c r="G453" s="343" t="s">
        <v>1782</v>
      </c>
      <c r="H453" s="343" t="s">
        <v>23</v>
      </c>
      <c r="I453" s="343" t="s">
        <v>765</v>
      </c>
      <c r="J453" s="343" t="s">
        <v>231</v>
      </c>
      <c r="K453" s="343" t="s">
        <v>1422</v>
      </c>
      <c r="L453" s="343" t="s">
        <v>1264</v>
      </c>
      <c r="M453" s="343" t="s">
        <v>1264</v>
      </c>
      <c r="N453" s="343" t="s">
        <v>2271</v>
      </c>
      <c r="O453" s="343"/>
      <c r="P453" s="343"/>
      <c r="Q453" s="343"/>
      <c r="R453" s="343"/>
      <c r="S453" s="343" t="s">
        <v>832</v>
      </c>
      <c r="T453" s="343"/>
      <c r="U453" s="343"/>
      <c r="V453" s="343"/>
      <c r="W453" s="343" t="s">
        <v>283</v>
      </c>
      <c r="X453" s="343"/>
      <c r="Y453" s="343"/>
      <c r="Z453" s="343"/>
    </row>
    <row r="454" spans="1:26" ht="20.100000000000001" customHeight="1" x14ac:dyDescent="0.2">
      <c r="A454" s="343">
        <v>453</v>
      </c>
      <c r="B454" s="343" t="s">
        <v>222</v>
      </c>
      <c r="C454" s="343" t="s">
        <v>635</v>
      </c>
      <c r="D454" s="343" t="s">
        <v>889</v>
      </c>
      <c r="E454" s="343" t="s">
        <v>774</v>
      </c>
      <c r="F454" s="344" t="s">
        <v>229</v>
      </c>
      <c r="G454" s="343" t="s">
        <v>1782</v>
      </c>
      <c r="H454" s="343" t="s">
        <v>23</v>
      </c>
      <c r="I454" s="343" t="s">
        <v>765</v>
      </c>
      <c r="J454" s="343" t="s">
        <v>231</v>
      </c>
      <c r="K454" s="343" t="s">
        <v>1385</v>
      </c>
      <c r="L454" s="343" t="s">
        <v>1086</v>
      </c>
      <c r="M454" s="343" t="s">
        <v>1086</v>
      </c>
      <c r="N454" s="343" t="s">
        <v>2221</v>
      </c>
      <c r="O454" s="343"/>
      <c r="P454" s="343"/>
      <c r="Q454" s="343"/>
      <c r="R454" s="343"/>
      <c r="S454" s="343" t="s">
        <v>636</v>
      </c>
      <c r="T454" s="343" t="s">
        <v>789</v>
      </c>
      <c r="U454" s="343"/>
      <c r="V454" s="343"/>
      <c r="W454" s="343" t="s">
        <v>637</v>
      </c>
      <c r="X454" s="343" t="s">
        <v>789</v>
      </c>
      <c r="Y454" s="343"/>
      <c r="Z454" s="343" t="s">
        <v>2171</v>
      </c>
    </row>
    <row r="455" spans="1:26" ht="20.100000000000001" customHeight="1" x14ac:dyDescent="0.2">
      <c r="A455" s="343">
        <v>454</v>
      </c>
      <c r="B455" s="343" t="s">
        <v>222</v>
      </c>
      <c r="C455" s="343" t="s">
        <v>638</v>
      </c>
      <c r="D455" s="343" t="s">
        <v>639</v>
      </c>
      <c r="E455" s="343"/>
      <c r="F455" s="344" t="s">
        <v>230</v>
      </c>
      <c r="G455" s="343" t="s">
        <v>1782</v>
      </c>
      <c r="H455" s="343" t="s">
        <v>23</v>
      </c>
      <c r="I455" s="343" t="s">
        <v>765</v>
      </c>
      <c r="J455" s="343" t="s">
        <v>235</v>
      </c>
      <c r="K455" s="343" t="s">
        <v>1421</v>
      </c>
      <c r="L455" s="343" t="s">
        <v>1264</v>
      </c>
      <c r="M455" s="343" t="s">
        <v>1264</v>
      </c>
      <c r="N455" s="343" t="s">
        <v>2251</v>
      </c>
      <c r="O455" s="343"/>
      <c r="P455" s="343"/>
      <c r="Q455" s="343"/>
      <c r="R455" s="343"/>
      <c r="S455" s="343" t="s">
        <v>640</v>
      </c>
      <c r="T455" s="343" t="s">
        <v>789</v>
      </c>
      <c r="U455" s="343"/>
      <c r="V455" s="343"/>
      <c r="W455" s="343" t="s">
        <v>641</v>
      </c>
      <c r="X455" s="343" t="s">
        <v>789</v>
      </c>
      <c r="Y455" s="343"/>
      <c r="Z455" s="343" t="s">
        <v>2172</v>
      </c>
    </row>
    <row r="456" spans="1:26" ht="20.100000000000001" customHeight="1" x14ac:dyDescent="0.2">
      <c r="A456" s="343">
        <v>455</v>
      </c>
      <c r="B456" s="343" t="s">
        <v>222</v>
      </c>
      <c r="C456" s="343" t="s">
        <v>560</v>
      </c>
      <c r="D456" s="343" t="s">
        <v>473</v>
      </c>
      <c r="E456" s="343" t="s">
        <v>774</v>
      </c>
      <c r="F456" s="344" t="s">
        <v>229</v>
      </c>
      <c r="G456" s="343" t="s">
        <v>1782</v>
      </c>
      <c r="H456" s="343" t="s">
        <v>23</v>
      </c>
      <c r="I456" s="343" t="s">
        <v>765</v>
      </c>
      <c r="J456" s="343" t="s">
        <v>195</v>
      </c>
      <c r="K456" s="343" t="s">
        <v>1425</v>
      </c>
      <c r="L456" s="343" t="s">
        <v>1264</v>
      </c>
      <c r="M456" s="343" t="s">
        <v>1264</v>
      </c>
      <c r="N456" s="343" t="s">
        <v>2258</v>
      </c>
      <c r="O456" s="343"/>
      <c r="P456" s="343"/>
      <c r="Q456" s="343"/>
      <c r="R456" s="343"/>
      <c r="S456" s="343" t="s">
        <v>833</v>
      </c>
      <c r="T456" s="343"/>
      <c r="U456" s="343" t="s">
        <v>1356</v>
      </c>
      <c r="V456" s="343" t="s">
        <v>2173</v>
      </c>
      <c r="W456" s="343" t="s">
        <v>880</v>
      </c>
      <c r="X456" s="343"/>
      <c r="Y456" s="343" t="s">
        <v>1338</v>
      </c>
      <c r="Z456" s="343"/>
    </row>
    <row r="457" spans="1:26" s="341" customFormat="1" ht="20.100000000000001" customHeight="1" x14ac:dyDescent="0.2">
      <c r="A457" s="437">
        <v>456</v>
      </c>
      <c r="B457" s="437" t="s">
        <v>223</v>
      </c>
      <c r="C457" s="437" t="s">
        <v>642</v>
      </c>
      <c r="D457" s="437" t="s">
        <v>643</v>
      </c>
      <c r="E457" s="437"/>
      <c r="F457" s="438" t="s">
        <v>229</v>
      </c>
      <c r="G457" s="437" t="s">
        <v>1782</v>
      </c>
      <c r="H457" s="437" t="s">
        <v>23</v>
      </c>
      <c r="I457" s="437" t="s">
        <v>765</v>
      </c>
      <c r="J457" s="437" t="s">
        <v>231</v>
      </c>
      <c r="K457" s="437" t="s">
        <v>1406</v>
      </c>
      <c r="L457" s="437" t="s">
        <v>1074</v>
      </c>
      <c r="M457" s="437" t="s">
        <v>1074</v>
      </c>
      <c r="N457" s="437" t="s">
        <v>2089</v>
      </c>
      <c r="O457" s="437"/>
      <c r="P457" s="437"/>
      <c r="Q457" s="437"/>
      <c r="R457" s="437"/>
      <c r="S457" s="437" t="s">
        <v>644</v>
      </c>
      <c r="T457" s="437" t="s">
        <v>789</v>
      </c>
      <c r="U457" s="437" t="s">
        <v>1349</v>
      </c>
      <c r="V457" s="437" t="s">
        <v>2174</v>
      </c>
      <c r="W457" s="437" t="s">
        <v>645</v>
      </c>
      <c r="X457" s="437" t="s">
        <v>417</v>
      </c>
      <c r="Y457" s="437" t="s">
        <v>1341</v>
      </c>
      <c r="Z457" s="437" t="s">
        <v>2175</v>
      </c>
    </row>
    <row r="458" spans="1:26" s="341" customFormat="1" ht="20.100000000000001" customHeight="1" x14ac:dyDescent="0.2">
      <c r="A458" s="437">
        <v>457</v>
      </c>
      <c r="B458" s="437" t="s">
        <v>223</v>
      </c>
      <c r="C458" s="437" t="s">
        <v>569</v>
      </c>
      <c r="D458" s="437" t="s">
        <v>881</v>
      </c>
      <c r="E458" s="437"/>
      <c r="F458" s="438" t="s">
        <v>229</v>
      </c>
      <c r="G458" s="437" t="s">
        <v>1782</v>
      </c>
      <c r="H458" s="437" t="s">
        <v>23</v>
      </c>
      <c r="I458" s="437" t="s">
        <v>765</v>
      </c>
      <c r="J458" s="437" t="s">
        <v>231</v>
      </c>
      <c r="K458" s="437" t="s">
        <v>1410</v>
      </c>
      <c r="L458" s="437" t="s">
        <v>1086</v>
      </c>
      <c r="M458" s="437" t="s">
        <v>1086</v>
      </c>
      <c r="N458" s="437" t="s">
        <v>2216</v>
      </c>
      <c r="O458" s="437"/>
      <c r="P458" s="437"/>
      <c r="Q458" s="437"/>
      <c r="R458" s="437"/>
      <c r="S458" s="437" t="s">
        <v>570</v>
      </c>
      <c r="T458" s="437" t="s">
        <v>789</v>
      </c>
      <c r="U458" s="437"/>
      <c r="V458" s="437"/>
      <c r="W458" s="437" t="s">
        <v>571</v>
      </c>
      <c r="X458" s="437" t="s">
        <v>789</v>
      </c>
      <c r="Y458" s="437"/>
      <c r="Z458" s="437" t="s">
        <v>2176</v>
      </c>
    </row>
    <row r="459" spans="1:26" s="341" customFormat="1" ht="20.100000000000001" customHeight="1" x14ac:dyDescent="0.2">
      <c r="A459" s="437">
        <v>458</v>
      </c>
      <c r="B459" s="437" t="s">
        <v>223</v>
      </c>
      <c r="C459" s="437" t="s">
        <v>649</v>
      </c>
      <c r="D459" s="437" t="s">
        <v>650</v>
      </c>
      <c r="E459" s="437" t="s">
        <v>774</v>
      </c>
      <c r="F459" s="438" t="s">
        <v>229</v>
      </c>
      <c r="G459" s="437" t="s">
        <v>1782</v>
      </c>
      <c r="H459" s="437" t="s">
        <v>23</v>
      </c>
      <c r="I459" s="437" t="s">
        <v>765</v>
      </c>
      <c r="J459" s="437" t="s">
        <v>231</v>
      </c>
      <c r="K459" s="437" t="s">
        <v>2154</v>
      </c>
      <c r="L459" s="437" t="s">
        <v>1086</v>
      </c>
      <c r="M459" s="437" t="s">
        <v>1086</v>
      </c>
      <c r="N459" s="437" t="s">
        <v>2287</v>
      </c>
      <c r="O459" s="437"/>
      <c r="P459" s="437"/>
      <c r="Q459" s="437"/>
      <c r="R459" s="437"/>
      <c r="S459" s="437" t="s">
        <v>651</v>
      </c>
      <c r="T459" s="437" t="s">
        <v>789</v>
      </c>
      <c r="U459" s="437"/>
      <c r="V459" s="437"/>
      <c r="W459" s="437" t="s">
        <v>652</v>
      </c>
      <c r="X459" s="437" t="s">
        <v>417</v>
      </c>
      <c r="Y459" s="437"/>
      <c r="Z459" s="437"/>
    </row>
    <row r="460" spans="1:26" s="341" customFormat="1" ht="20.100000000000001" customHeight="1" x14ac:dyDescent="0.2">
      <c r="A460" s="437">
        <v>459</v>
      </c>
      <c r="B460" s="437" t="s">
        <v>223</v>
      </c>
      <c r="C460" s="437" t="s">
        <v>653</v>
      </c>
      <c r="D460" s="437" t="s">
        <v>505</v>
      </c>
      <c r="E460" s="437"/>
      <c r="F460" s="438" t="s">
        <v>229</v>
      </c>
      <c r="G460" s="437" t="s">
        <v>1782</v>
      </c>
      <c r="H460" s="437" t="s">
        <v>23</v>
      </c>
      <c r="I460" s="437" t="s">
        <v>765</v>
      </c>
      <c r="J460" s="437" t="s">
        <v>231</v>
      </c>
      <c r="K460" s="437" t="s">
        <v>2177</v>
      </c>
      <c r="L460" s="437" t="s">
        <v>1264</v>
      </c>
      <c r="M460" s="437" t="s">
        <v>1264</v>
      </c>
      <c r="N460" s="437" t="s">
        <v>2288</v>
      </c>
      <c r="O460" s="437"/>
      <c r="P460" s="437"/>
      <c r="Q460" s="437"/>
      <c r="R460" s="437"/>
      <c r="S460" s="437" t="s">
        <v>809</v>
      </c>
      <c r="T460" s="437" t="s">
        <v>789</v>
      </c>
      <c r="U460" s="437" t="s">
        <v>1356</v>
      </c>
      <c r="V460" s="437" t="s">
        <v>2178</v>
      </c>
      <c r="W460" s="437" t="s">
        <v>890</v>
      </c>
      <c r="X460" s="437" t="s">
        <v>417</v>
      </c>
      <c r="Y460" s="437" t="s">
        <v>1340</v>
      </c>
      <c r="Z460" s="437" t="s">
        <v>2179</v>
      </c>
    </row>
    <row r="461" spans="1:26" s="341" customFormat="1" ht="20.100000000000001" customHeight="1" x14ac:dyDescent="0.2">
      <c r="A461" s="437">
        <v>460</v>
      </c>
      <c r="B461" s="437" t="s">
        <v>223</v>
      </c>
      <c r="C461" s="437" t="s">
        <v>572</v>
      </c>
      <c r="D461" s="437" t="s">
        <v>573</v>
      </c>
      <c r="E461" s="437"/>
      <c r="F461" s="438" t="s">
        <v>229</v>
      </c>
      <c r="G461" s="437" t="s">
        <v>1782</v>
      </c>
      <c r="H461" s="437" t="s">
        <v>23</v>
      </c>
      <c r="I461" s="437" t="s">
        <v>765</v>
      </c>
      <c r="J461" s="437" t="s">
        <v>231</v>
      </c>
      <c r="K461" s="437" t="s">
        <v>1385</v>
      </c>
      <c r="L461" s="437" t="s">
        <v>1086</v>
      </c>
      <c r="M461" s="437" t="s">
        <v>1086</v>
      </c>
      <c r="N461" s="437" t="s">
        <v>2221</v>
      </c>
      <c r="O461" s="437"/>
      <c r="P461" s="437"/>
      <c r="Q461" s="437"/>
      <c r="R461" s="437"/>
      <c r="S461" s="437" t="s">
        <v>574</v>
      </c>
      <c r="T461" s="437" t="s">
        <v>789</v>
      </c>
      <c r="U461" s="437"/>
      <c r="V461" s="437"/>
      <c r="W461" s="437" t="s">
        <v>575</v>
      </c>
      <c r="X461" s="437" t="s">
        <v>789</v>
      </c>
      <c r="Y461" s="437"/>
      <c r="Z461" s="437" t="s">
        <v>2180</v>
      </c>
    </row>
    <row r="462" spans="1:26" s="341" customFormat="1" ht="20.100000000000001" customHeight="1" x14ac:dyDescent="0.2">
      <c r="A462" s="437">
        <v>461</v>
      </c>
      <c r="B462" s="437" t="s">
        <v>223</v>
      </c>
      <c r="C462" s="437" t="s">
        <v>654</v>
      </c>
      <c r="D462" s="437" t="s">
        <v>655</v>
      </c>
      <c r="E462" s="437"/>
      <c r="F462" s="438" t="s">
        <v>229</v>
      </c>
      <c r="G462" s="437" t="s">
        <v>1782</v>
      </c>
      <c r="H462" s="437" t="s">
        <v>23</v>
      </c>
      <c r="I462" s="437" t="s">
        <v>765</v>
      </c>
      <c r="J462" s="437" t="s">
        <v>231</v>
      </c>
      <c r="K462" s="437" t="s">
        <v>1426</v>
      </c>
      <c r="L462" s="437" t="s">
        <v>1074</v>
      </c>
      <c r="M462" s="437" t="s">
        <v>1074</v>
      </c>
      <c r="N462" s="437" t="s">
        <v>2272</v>
      </c>
      <c r="O462" s="437"/>
      <c r="P462" s="437"/>
      <c r="Q462" s="437"/>
      <c r="R462" s="437"/>
      <c r="S462" s="437" t="s">
        <v>834</v>
      </c>
      <c r="T462" s="437" t="s">
        <v>789</v>
      </c>
      <c r="U462" s="437"/>
      <c r="V462" s="437" t="s">
        <v>2181</v>
      </c>
      <c r="W462" s="437" t="s">
        <v>891</v>
      </c>
      <c r="X462" s="437" t="s">
        <v>417</v>
      </c>
      <c r="Y462" s="437"/>
      <c r="Z462" s="437" t="s">
        <v>2182</v>
      </c>
    </row>
    <row r="463" spans="1:26" s="341" customFormat="1" ht="20.100000000000001" customHeight="1" x14ac:dyDescent="0.2">
      <c r="A463" s="437">
        <v>462</v>
      </c>
      <c r="B463" s="437" t="s">
        <v>223</v>
      </c>
      <c r="C463" s="437" t="s">
        <v>656</v>
      </c>
      <c r="D463" s="437" t="s">
        <v>657</v>
      </c>
      <c r="E463" s="437" t="s">
        <v>774</v>
      </c>
      <c r="F463" s="438" t="s">
        <v>229</v>
      </c>
      <c r="G463" s="437" t="s">
        <v>1782</v>
      </c>
      <c r="H463" s="437" t="s">
        <v>23</v>
      </c>
      <c r="I463" s="437" t="s">
        <v>765</v>
      </c>
      <c r="J463" s="437" t="s">
        <v>231</v>
      </c>
      <c r="K463" s="437" t="s">
        <v>1420</v>
      </c>
      <c r="L463" s="437" t="s">
        <v>1086</v>
      </c>
      <c r="M463" s="437" t="s">
        <v>1086</v>
      </c>
      <c r="N463" s="437" t="s">
        <v>2235</v>
      </c>
      <c r="O463" s="437" t="s">
        <v>647</v>
      </c>
      <c r="P463" s="437" t="s">
        <v>2437</v>
      </c>
      <c r="Q463" s="437"/>
      <c r="R463" s="437"/>
      <c r="S463" s="437" t="s">
        <v>835</v>
      </c>
      <c r="T463" s="437" t="s">
        <v>789</v>
      </c>
      <c r="U463" s="437"/>
      <c r="V463" s="437" t="s">
        <v>2183</v>
      </c>
      <c r="W463" s="437" t="s">
        <v>892</v>
      </c>
      <c r="X463" s="437" t="s">
        <v>417</v>
      </c>
      <c r="Y463" s="437"/>
      <c r="Z463" s="437"/>
    </row>
    <row r="464" spans="1:26" s="341" customFormat="1" ht="20.100000000000001" customHeight="1" x14ac:dyDescent="0.2">
      <c r="A464" s="437">
        <v>463</v>
      </c>
      <c r="B464" s="437" t="s">
        <v>223</v>
      </c>
      <c r="C464" s="437" t="s">
        <v>910</v>
      </c>
      <c r="D464" s="437" t="s">
        <v>660</v>
      </c>
      <c r="E464" s="437"/>
      <c r="F464" s="438" t="s">
        <v>229</v>
      </c>
      <c r="G464" s="437" t="s">
        <v>1782</v>
      </c>
      <c r="H464" s="437" t="s">
        <v>23</v>
      </c>
      <c r="I464" s="437" t="s">
        <v>765</v>
      </c>
      <c r="J464" s="437" t="s">
        <v>231</v>
      </c>
      <c r="K464" s="437" t="s">
        <v>2012</v>
      </c>
      <c r="L464" s="437" t="s">
        <v>1264</v>
      </c>
      <c r="M464" s="437" t="s">
        <v>1264</v>
      </c>
      <c r="N464" s="437" t="s">
        <v>2236</v>
      </c>
      <c r="O464" s="437"/>
      <c r="P464" s="437"/>
      <c r="Q464" s="437"/>
      <c r="R464" s="437"/>
      <c r="S464" s="437" t="s">
        <v>837</v>
      </c>
      <c r="T464" s="437" t="s">
        <v>789</v>
      </c>
      <c r="U464" s="437"/>
      <c r="V464" s="437"/>
      <c r="W464" s="437" t="s">
        <v>893</v>
      </c>
      <c r="X464" s="437" t="s">
        <v>417</v>
      </c>
      <c r="Y464" s="437"/>
      <c r="Z464" s="437" t="s">
        <v>2184</v>
      </c>
    </row>
    <row r="465" spans="1:26" s="341" customFormat="1" ht="20.100000000000001" customHeight="1" x14ac:dyDescent="0.2">
      <c r="A465" s="437">
        <v>464</v>
      </c>
      <c r="B465" s="437" t="s">
        <v>223</v>
      </c>
      <c r="C465" s="437" t="s">
        <v>909</v>
      </c>
      <c r="D465" s="437" t="s">
        <v>661</v>
      </c>
      <c r="E465" s="437"/>
      <c r="F465" s="438" t="s">
        <v>229</v>
      </c>
      <c r="G465" s="437" t="s">
        <v>1782</v>
      </c>
      <c r="H465" s="437" t="s">
        <v>23</v>
      </c>
      <c r="I465" s="437" t="s">
        <v>765</v>
      </c>
      <c r="J465" s="437" t="s">
        <v>231</v>
      </c>
      <c r="K465" s="437" t="s">
        <v>1418</v>
      </c>
      <c r="L465" s="437" t="s">
        <v>1086</v>
      </c>
      <c r="M465" s="437" t="s">
        <v>1086</v>
      </c>
      <c r="N465" s="437" t="s">
        <v>2207</v>
      </c>
      <c r="O465" s="437" t="s">
        <v>684</v>
      </c>
      <c r="P465" s="437"/>
      <c r="Q465" s="437" t="s">
        <v>2437</v>
      </c>
      <c r="R465" s="437"/>
      <c r="S465" s="437" t="s">
        <v>35</v>
      </c>
      <c r="T465" s="437" t="s">
        <v>789</v>
      </c>
      <c r="U465" s="437"/>
      <c r="V465" s="437"/>
      <c r="W465" s="437" t="s">
        <v>67</v>
      </c>
      <c r="X465" s="437" t="s">
        <v>417</v>
      </c>
      <c r="Y465" s="437"/>
      <c r="Z465" s="437"/>
    </row>
    <row r="466" spans="1:26" s="341" customFormat="1" ht="20.100000000000001" customHeight="1" x14ac:dyDescent="0.2">
      <c r="A466" s="437">
        <v>465</v>
      </c>
      <c r="B466" s="437" t="s">
        <v>223</v>
      </c>
      <c r="C466" s="437" t="s">
        <v>585</v>
      </c>
      <c r="D466" s="437" t="s">
        <v>882</v>
      </c>
      <c r="E466" s="437"/>
      <c r="F466" s="438" t="s">
        <v>229</v>
      </c>
      <c r="G466" s="437" t="s">
        <v>1782</v>
      </c>
      <c r="H466" s="437" t="s">
        <v>23</v>
      </c>
      <c r="I466" s="437" t="s">
        <v>765</v>
      </c>
      <c r="J466" s="437" t="s">
        <v>236</v>
      </c>
      <c r="K466" s="437" t="s">
        <v>1406</v>
      </c>
      <c r="L466" s="437" t="s">
        <v>1074</v>
      </c>
      <c r="M466" s="437" t="s">
        <v>1074</v>
      </c>
      <c r="N466" s="437" t="s">
        <v>2089</v>
      </c>
      <c r="O466" s="437"/>
      <c r="P466" s="437"/>
      <c r="Q466" s="437"/>
      <c r="R466" s="437"/>
      <c r="S466" s="437" t="s">
        <v>586</v>
      </c>
      <c r="T466" s="437" t="s">
        <v>789</v>
      </c>
      <c r="U466" s="437"/>
      <c r="V466" s="437"/>
      <c r="W466" s="437" t="s">
        <v>587</v>
      </c>
      <c r="X466" s="437" t="s">
        <v>789</v>
      </c>
      <c r="Y466" s="437"/>
      <c r="Z466" s="437" t="s">
        <v>2185</v>
      </c>
    </row>
    <row r="467" spans="1:26" s="341" customFormat="1" ht="20.100000000000001" customHeight="1" x14ac:dyDescent="0.2">
      <c r="A467" s="437">
        <v>466</v>
      </c>
      <c r="B467" s="437" t="s">
        <v>223</v>
      </c>
      <c r="C467" s="437" t="s">
        <v>2409</v>
      </c>
      <c r="D467" s="437" t="s">
        <v>662</v>
      </c>
      <c r="E467" s="437" t="s">
        <v>774</v>
      </c>
      <c r="F467" s="438" t="s">
        <v>229</v>
      </c>
      <c r="G467" s="437" t="s">
        <v>1782</v>
      </c>
      <c r="H467" s="437" t="s">
        <v>23</v>
      </c>
      <c r="I467" s="437" t="s">
        <v>765</v>
      </c>
      <c r="J467" s="437" t="s">
        <v>231</v>
      </c>
      <c r="K467" s="437" t="s">
        <v>2012</v>
      </c>
      <c r="L467" s="437" t="s">
        <v>1264</v>
      </c>
      <c r="M467" s="437" t="s">
        <v>1264</v>
      </c>
      <c r="N467" s="437" t="s">
        <v>2236</v>
      </c>
      <c r="O467" s="437" t="s">
        <v>684</v>
      </c>
      <c r="P467" s="437"/>
      <c r="Q467" s="437" t="s">
        <v>2437</v>
      </c>
      <c r="R467" s="437"/>
      <c r="S467" s="437" t="s">
        <v>838</v>
      </c>
      <c r="T467" s="437" t="s">
        <v>789</v>
      </c>
      <c r="U467" s="437"/>
      <c r="V467" s="437"/>
      <c r="W467" s="437" t="s">
        <v>894</v>
      </c>
      <c r="X467" s="437" t="s">
        <v>417</v>
      </c>
      <c r="Y467" s="437"/>
      <c r="Z467" s="437"/>
    </row>
    <row r="468" spans="1:26" s="341" customFormat="1" ht="20.100000000000001" customHeight="1" x14ac:dyDescent="0.2">
      <c r="A468" s="437">
        <v>467</v>
      </c>
      <c r="B468" s="437" t="s">
        <v>223</v>
      </c>
      <c r="C468" s="437" t="s">
        <v>663</v>
      </c>
      <c r="D468" s="437" t="s">
        <v>598</v>
      </c>
      <c r="E468" s="437"/>
      <c r="F468" s="438" t="s">
        <v>229</v>
      </c>
      <c r="G468" s="437" t="s">
        <v>1782</v>
      </c>
      <c r="H468" s="437" t="s">
        <v>23</v>
      </c>
      <c r="I468" s="437" t="s">
        <v>765</v>
      </c>
      <c r="J468" s="437" t="s">
        <v>231</v>
      </c>
      <c r="K468" s="437" t="s">
        <v>1385</v>
      </c>
      <c r="L468" s="437" t="s">
        <v>1086</v>
      </c>
      <c r="M468" s="437" t="s">
        <v>1086</v>
      </c>
      <c r="N468" s="437" t="s">
        <v>2221</v>
      </c>
      <c r="O468" s="437"/>
      <c r="P468" s="437"/>
      <c r="Q468" s="437"/>
      <c r="R468" s="437"/>
      <c r="S468" s="437" t="s">
        <v>839</v>
      </c>
      <c r="T468" s="437" t="s">
        <v>789</v>
      </c>
      <c r="U468" s="437"/>
      <c r="V468" s="437" t="s">
        <v>1968</v>
      </c>
      <c r="W468" s="437" t="s">
        <v>895</v>
      </c>
      <c r="X468" s="437" t="s">
        <v>417</v>
      </c>
      <c r="Y468" s="437"/>
      <c r="Z468" s="437" t="s">
        <v>2186</v>
      </c>
    </row>
    <row r="469" spans="1:26" s="341" customFormat="1" ht="20.100000000000001" customHeight="1" x14ac:dyDescent="0.2">
      <c r="A469" s="437">
        <v>468</v>
      </c>
      <c r="B469" s="437" t="s">
        <v>223</v>
      </c>
      <c r="C469" s="437" t="s">
        <v>594</v>
      </c>
      <c r="D469" s="437" t="s">
        <v>404</v>
      </c>
      <c r="E469" s="437"/>
      <c r="F469" s="438" t="s">
        <v>230</v>
      </c>
      <c r="G469" s="437" t="s">
        <v>1782</v>
      </c>
      <c r="H469" s="437" t="s">
        <v>23</v>
      </c>
      <c r="I469" s="437" t="s">
        <v>765</v>
      </c>
      <c r="J469" s="437" t="s">
        <v>231</v>
      </c>
      <c r="K469" s="437" t="s">
        <v>1425</v>
      </c>
      <c r="L469" s="437" t="s">
        <v>1264</v>
      </c>
      <c r="M469" s="437" t="s">
        <v>1264</v>
      </c>
      <c r="N469" s="437" t="s">
        <v>2258</v>
      </c>
      <c r="O469" s="437"/>
      <c r="P469" s="437"/>
      <c r="Q469" s="437"/>
      <c r="R469" s="437"/>
      <c r="S469" s="437" t="s">
        <v>595</v>
      </c>
      <c r="T469" s="437" t="s">
        <v>789</v>
      </c>
      <c r="U469" s="437"/>
      <c r="V469" s="437"/>
      <c r="W469" s="437" t="s">
        <v>596</v>
      </c>
      <c r="X469" s="437" t="s">
        <v>789</v>
      </c>
      <c r="Y469" s="437"/>
      <c r="Z469" s="437" t="s">
        <v>2187</v>
      </c>
    </row>
    <row r="470" spans="1:26" s="341" customFormat="1" ht="20.100000000000001" customHeight="1" x14ac:dyDescent="0.2">
      <c r="A470" s="437">
        <v>469</v>
      </c>
      <c r="B470" s="437" t="s">
        <v>223</v>
      </c>
      <c r="C470" s="437" t="s">
        <v>349</v>
      </c>
      <c r="D470" s="437" t="s">
        <v>664</v>
      </c>
      <c r="E470" s="437" t="s">
        <v>774</v>
      </c>
      <c r="F470" s="438" t="s">
        <v>229</v>
      </c>
      <c r="G470" s="437" t="s">
        <v>1782</v>
      </c>
      <c r="H470" s="437" t="s">
        <v>23</v>
      </c>
      <c r="I470" s="437" t="s">
        <v>765</v>
      </c>
      <c r="J470" s="437" t="s">
        <v>231</v>
      </c>
      <c r="K470" s="437" t="s">
        <v>1378</v>
      </c>
      <c r="L470" s="437" t="s">
        <v>1074</v>
      </c>
      <c r="M470" s="437" t="s">
        <v>1074</v>
      </c>
      <c r="N470" s="437" t="s">
        <v>2237</v>
      </c>
      <c r="O470" s="437"/>
      <c r="P470" s="437"/>
      <c r="Q470" s="437"/>
      <c r="R470" s="437"/>
      <c r="S470" s="437" t="s">
        <v>840</v>
      </c>
      <c r="T470" s="437" t="s">
        <v>789</v>
      </c>
      <c r="U470" s="437" t="s">
        <v>1337</v>
      </c>
      <c r="V470" s="437" t="s">
        <v>2188</v>
      </c>
      <c r="W470" s="437" t="s">
        <v>237</v>
      </c>
      <c r="X470" s="437" t="s">
        <v>417</v>
      </c>
      <c r="Y470" s="437" t="s">
        <v>1348</v>
      </c>
      <c r="Z470" s="437" t="s">
        <v>2189</v>
      </c>
    </row>
    <row r="471" spans="1:26" s="341" customFormat="1" ht="20.100000000000001" customHeight="1" x14ac:dyDescent="0.2">
      <c r="A471" s="437">
        <v>470</v>
      </c>
      <c r="B471" s="437" t="s">
        <v>223</v>
      </c>
      <c r="C471" s="437" t="s">
        <v>665</v>
      </c>
      <c r="D471" s="437" t="s">
        <v>666</v>
      </c>
      <c r="E471" s="437" t="s">
        <v>774</v>
      </c>
      <c r="F471" s="438" t="s">
        <v>229</v>
      </c>
      <c r="G471" s="437" t="s">
        <v>1782</v>
      </c>
      <c r="H471" s="437" t="s">
        <v>23</v>
      </c>
      <c r="I471" s="437" t="s">
        <v>765</v>
      </c>
      <c r="J471" s="437" t="s">
        <v>231</v>
      </c>
      <c r="K471" s="437" t="s">
        <v>1412</v>
      </c>
      <c r="L471" s="437" t="s">
        <v>1264</v>
      </c>
      <c r="M471" s="437" t="s">
        <v>1264</v>
      </c>
      <c r="N471" s="437" t="s">
        <v>2244</v>
      </c>
      <c r="O471" s="437"/>
      <c r="P471" s="437"/>
      <c r="Q471" s="437"/>
      <c r="R471" s="437"/>
      <c r="S471" s="437" t="s">
        <v>186</v>
      </c>
      <c r="T471" s="437" t="s">
        <v>789</v>
      </c>
      <c r="U471" s="437"/>
      <c r="V471" s="437" t="s">
        <v>2190</v>
      </c>
      <c r="W471" s="437" t="s">
        <v>896</v>
      </c>
      <c r="X471" s="437" t="s">
        <v>417</v>
      </c>
      <c r="Y471" s="437"/>
      <c r="Z471" s="437" t="s">
        <v>2191</v>
      </c>
    </row>
    <row r="472" spans="1:26" s="341" customFormat="1" ht="20.100000000000001" customHeight="1" x14ac:dyDescent="0.2">
      <c r="A472" s="437">
        <v>471</v>
      </c>
      <c r="B472" s="437" t="s">
        <v>223</v>
      </c>
      <c r="C472" s="437" t="s">
        <v>602</v>
      </c>
      <c r="D472" s="437" t="s">
        <v>603</v>
      </c>
      <c r="E472" s="437"/>
      <c r="F472" s="438" t="s">
        <v>229</v>
      </c>
      <c r="G472" s="437" t="s">
        <v>1782</v>
      </c>
      <c r="H472" s="437" t="s">
        <v>23</v>
      </c>
      <c r="I472" s="437" t="s">
        <v>765</v>
      </c>
      <c r="J472" s="437" t="s">
        <v>231</v>
      </c>
      <c r="K472" s="437" t="s">
        <v>1406</v>
      </c>
      <c r="L472" s="437" t="s">
        <v>1074</v>
      </c>
      <c r="M472" s="437" t="s">
        <v>1074</v>
      </c>
      <c r="N472" s="437" t="s">
        <v>2089</v>
      </c>
      <c r="O472" s="437"/>
      <c r="P472" s="437"/>
      <c r="Q472" s="437"/>
      <c r="R472" s="437"/>
      <c r="S472" s="437" t="s">
        <v>604</v>
      </c>
      <c r="T472" s="437" t="s">
        <v>789</v>
      </c>
      <c r="U472" s="437"/>
      <c r="V472" s="437" t="s">
        <v>2192</v>
      </c>
      <c r="W472" s="437" t="s">
        <v>337</v>
      </c>
      <c r="X472" s="437" t="s">
        <v>789</v>
      </c>
      <c r="Y472" s="437"/>
      <c r="Z472" s="437"/>
    </row>
    <row r="473" spans="1:26" s="341" customFormat="1" ht="20.100000000000001" customHeight="1" x14ac:dyDescent="0.2">
      <c r="A473" s="437">
        <v>472</v>
      </c>
      <c r="B473" s="437" t="s">
        <v>223</v>
      </c>
      <c r="C473" s="437" t="s">
        <v>667</v>
      </c>
      <c r="D473" s="437" t="s">
        <v>668</v>
      </c>
      <c r="E473" s="437"/>
      <c r="F473" s="438" t="s">
        <v>229</v>
      </c>
      <c r="G473" s="437" t="s">
        <v>1782</v>
      </c>
      <c r="H473" s="437" t="s">
        <v>23</v>
      </c>
      <c r="I473" s="437" t="s">
        <v>765</v>
      </c>
      <c r="J473" s="437" t="s">
        <v>231</v>
      </c>
      <c r="K473" s="437" t="s">
        <v>1418</v>
      </c>
      <c r="L473" s="437" t="s">
        <v>1086</v>
      </c>
      <c r="M473" s="437" t="s">
        <v>1086</v>
      </c>
      <c r="N473" s="437" t="s">
        <v>2207</v>
      </c>
      <c r="O473" s="437"/>
      <c r="P473" s="437"/>
      <c r="Q473" s="437"/>
      <c r="R473" s="437"/>
      <c r="S473" s="437" t="s">
        <v>841</v>
      </c>
      <c r="T473" s="437" t="s">
        <v>789</v>
      </c>
      <c r="U473" s="437"/>
      <c r="V473" s="437"/>
      <c r="W473" s="437" t="s">
        <v>897</v>
      </c>
      <c r="X473" s="437" t="s">
        <v>417</v>
      </c>
      <c r="Y473" s="437"/>
      <c r="Z473" s="437"/>
    </row>
    <row r="474" spans="1:26" s="341" customFormat="1" ht="20.100000000000001" customHeight="1" x14ac:dyDescent="0.2">
      <c r="A474" s="437">
        <v>473</v>
      </c>
      <c r="B474" s="437" t="s">
        <v>223</v>
      </c>
      <c r="C474" s="437" t="s">
        <v>607</v>
      </c>
      <c r="D474" s="437" t="s">
        <v>519</v>
      </c>
      <c r="E474" s="437" t="s">
        <v>774</v>
      </c>
      <c r="F474" s="438" t="s">
        <v>229</v>
      </c>
      <c r="G474" s="437" t="s">
        <v>1782</v>
      </c>
      <c r="H474" s="437" t="s">
        <v>23</v>
      </c>
      <c r="I474" s="437" t="s">
        <v>765</v>
      </c>
      <c r="J474" s="437" t="s">
        <v>234</v>
      </c>
      <c r="K474" s="437" t="s">
        <v>1417</v>
      </c>
      <c r="L474" s="437" t="s">
        <v>1278</v>
      </c>
      <c r="M474" s="437" t="s">
        <v>1278</v>
      </c>
      <c r="N474" s="437" t="s">
        <v>2230</v>
      </c>
      <c r="O474" s="437"/>
      <c r="P474" s="437"/>
      <c r="Q474" s="437"/>
      <c r="R474" s="437"/>
      <c r="S474" s="437" t="s">
        <v>608</v>
      </c>
      <c r="T474" s="437" t="s">
        <v>789</v>
      </c>
      <c r="U474" s="437"/>
      <c r="V474" s="437"/>
      <c r="W474" s="437" t="s">
        <v>70</v>
      </c>
      <c r="X474" s="437" t="s">
        <v>789</v>
      </c>
      <c r="Y474" s="437"/>
      <c r="Z474" s="437" t="s">
        <v>2193</v>
      </c>
    </row>
    <row r="475" spans="1:26" s="341" customFormat="1" ht="20.100000000000001" customHeight="1" x14ac:dyDescent="0.2">
      <c r="A475" s="437">
        <v>474</v>
      </c>
      <c r="B475" s="437" t="s">
        <v>223</v>
      </c>
      <c r="C475" s="437" t="s">
        <v>615</v>
      </c>
      <c r="D475" s="437" t="s">
        <v>882</v>
      </c>
      <c r="E475" s="437" t="s">
        <v>774</v>
      </c>
      <c r="F475" s="438" t="s">
        <v>229</v>
      </c>
      <c r="G475" s="437" t="s">
        <v>1782</v>
      </c>
      <c r="H475" s="437" t="s">
        <v>23</v>
      </c>
      <c r="I475" s="437" t="s">
        <v>765</v>
      </c>
      <c r="J475" s="437" t="s">
        <v>231</v>
      </c>
      <c r="K475" s="437" t="s">
        <v>1406</v>
      </c>
      <c r="L475" s="437" t="s">
        <v>1074</v>
      </c>
      <c r="M475" s="437" t="s">
        <v>1074</v>
      </c>
      <c r="N475" s="437" t="s">
        <v>2089</v>
      </c>
      <c r="O475" s="437"/>
      <c r="P475" s="437"/>
      <c r="Q475" s="437"/>
      <c r="R475" s="437"/>
      <c r="S475" s="437" t="s">
        <v>616</v>
      </c>
      <c r="T475" s="437" t="s">
        <v>789</v>
      </c>
      <c r="U475" s="437"/>
      <c r="V475" s="437" t="s">
        <v>2194</v>
      </c>
      <c r="W475" s="437" t="s">
        <v>617</v>
      </c>
      <c r="X475" s="437" t="s">
        <v>789</v>
      </c>
      <c r="Y475" s="437"/>
      <c r="Z475" s="437"/>
    </row>
    <row r="476" spans="1:26" s="341" customFormat="1" ht="20.100000000000001" customHeight="1" x14ac:dyDescent="0.2">
      <c r="A476" s="437">
        <v>475</v>
      </c>
      <c r="B476" s="437" t="s">
        <v>223</v>
      </c>
      <c r="C476" s="437" t="s">
        <v>674</v>
      </c>
      <c r="D476" s="437" t="s">
        <v>675</v>
      </c>
      <c r="E476" s="437"/>
      <c r="F476" s="438" t="s">
        <v>229</v>
      </c>
      <c r="G476" s="437" t="s">
        <v>1782</v>
      </c>
      <c r="H476" s="437" t="s">
        <v>23</v>
      </c>
      <c r="I476" s="437" t="s">
        <v>765</v>
      </c>
      <c r="J476" s="437" t="s">
        <v>231</v>
      </c>
      <c r="K476" s="437" t="s">
        <v>1420</v>
      </c>
      <c r="L476" s="437" t="s">
        <v>1086</v>
      </c>
      <c r="M476" s="437" t="s">
        <v>1086</v>
      </c>
      <c r="N476" s="437" t="s">
        <v>2235</v>
      </c>
      <c r="O476" s="437"/>
      <c r="P476" s="437"/>
      <c r="Q476" s="437"/>
      <c r="R476" s="437"/>
      <c r="S476" s="437" t="s">
        <v>61</v>
      </c>
      <c r="T476" s="437" t="s">
        <v>789</v>
      </c>
      <c r="U476" s="437"/>
      <c r="V476" s="437"/>
      <c r="W476" s="437" t="s">
        <v>285</v>
      </c>
      <c r="X476" s="437" t="s">
        <v>417</v>
      </c>
      <c r="Y476" s="437"/>
      <c r="Z476" s="437" t="s">
        <v>2197</v>
      </c>
    </row>
    <row r="477" spans="1:26" s="341" customFormat="1" ht="20.100000000000001" customHeight="1" x14ac:dyDescent="0.2">
      <c r="A477" s="437">
        <v>476</v>
      </c>
      <c r="B477" s="437" t="s">
        <v>223</v>
      </c>
      <c r="C477" s="437" t="s">
        <v>621</v>
      </c>
      <c r="D477" s="437" t="s">
        <v>887</v>
      </c>
      <c r="E477" s="437"/>
      <c r="F477" s="438" t="s">
        <v>229</v>
      </c>
      <c r="G477" s="437" t="s">
        <v>1782</v>
      </c>
      <c r="H477" s="437" t="s">
        <v>23</v>
      </c>
      <c r="I477" s="437" t="s">
        <v>765</v>
      </c>
      <c r="J477" s="437" t="s">
        <v>231</v>
      </c>
      <c r="K477" s="437" t="s">
        <v>1407</v>
      </c>
      <c r="L477" s="437" t="s">
        <v>1264</v>
      </c>
      <c r="M477" s="437" t="s">
        <v>1264</v>
      </c>
      <c r="N477" s="437" t="s">
        <v>2217</v>
      </c>
      <c r="O477" s="437" t="s">
        <v>684</v>
      </c>
      <c r="P477" s="437"/>
      <c r="Q477" s="437" t="s">
        <v>2437</v>
      </c>
      <c r="R477" s="437"/>
      <c r="S477" s="437" t="s">
        <v>622</v>
      </c>
      <c r="T477" s="437" t="s">
        <v>789</v>
      </c>
      <c r="U477" s="437"/>
      <c r="V477" s="437"/>
      <c r="W477" s="437" t="s">
        <v>623</v>
      </c>
      <c r="X477" s="437" t="s">
        <v>789</v>
      </c>
      <c r="Y477" s="437"/>
      <c r="Z477" s="437" t="s">
        <v>2195</v>
      </c>
    </row>
    <row r="478" spans="1:26" s="341" customFormat="1" ht="20.100000000000001" customHeight="1" x14ac:dyDescent="0.2">
      <c r="A478" s="437">
        <v>477</v>
      </c>
      <c r="B478" s="437" t="s">
        <v>223</v>
      </c>
      <c r="C478" s="437" t="s">
        <v>676</v>
      </c>
      <c r="D478" s="437" t="s">
        <v>501</v>
      </c>
      <c r="E478" s="437"/>
      <c r="F478" s="438" t="s">
        <v>229</v>
      </c>
      <c r="G478" s="437" t="s">
        <v>1782</v>
      </c>
      <c r="H478" s="437" t="s">
        <v>23</v>
      </c>
      <c r="I478" s="437" t="s">
        <v>765</v>
      </c>
      <c r="J478" s="437" t="s">
        <v>231</v>
      </c>
      <c r="K478" s="437" t="s">
        <v>1410</v>
      </c>
      <c r="L478" s="437" t="s">
        <v>1086</v>
      </c>
      <c r="M478" s="437" t="s">
        <v>1086</v>
      </c>
      <c r="N478" s="437" t="s">
        <v>2216</v>
      </c>
      <c r="O478" s="437"/>
      <c r="P478" s="437"/>
      <c r="Q478" s="437"/>
      <c r="R478" s="437"/>
      <c r="S478" s="437" t="s">
        <v>845</v>
      </c>
      <c r="T478" s="437" t="s">
        <v>789</v>
      </c>
      <c r="U478" s="437" t="s">
        <v>1356</v>
      </c>
      <c r="V478" s="437"/>
      <c r="W478" s="437" t="s">
        <v>899</v>
      </c>
      <c r="X478" s="437" t="s">
        <v>417</v>
      </c>
      <c r="Y478" s="437"/>
      <c r="Z478" s="437" t="s">
        <v>2196</v>
      </c>
    </row>
    <row r="479" spans="1:26" s="341" customFormat="1" ht="20.100000000000001" customHeight="1" x14ac:dyDescent="0.2">
      <c r="A479" s="437">
        <v>478</v>
      </c>
      <c r="B479" s="437" t="s">
        <v>223</v>
      </c>
      <c r="C479" s="437" t="s">
        <v>626</v>
      </c>
      <c r="D479" s="437" t="s">
        <v>888</v>
      </c>
      <c r="E479" s="437" t="s">
        <v>774</v>
      </c>
      <c r="F479" s="438" t="s">
        <v>229</v>
      </c>
      <c r="G479" s="437" t="s">
        <v>1782</v>
      </c>
      <c r="H479" s="437" t="s">
        <v>23</v>
      </c>
      <c r="I479" s="437" t="s">
        <v>765</v>
      </c>
      <c r="J479" s="437" t="s">
        <v>231</v>
      </c>
      <c r="K479" s="437" t="s">
        <v>1410</v>
      </c>
      <c r="L479" s="437" t="s">
        <v>1086</v>
      </c>
      <c r="M479" s="437" t="s">
        <v>1086</v>
      </c>
      <c r="N479" s="437" t="s">
        <v>2216</v>
      </c>
      <c r="O479" s="437"/>
      <c r="P479" s="437"/>
      <c r="Q479" s="437"/>
      <c r="R479" s="437"/>
      <c r="S479" s="437" t="s">
        <v>627</v>
      </c>
      <c r="T479" s="437" t="s">
        <v>789</v>
      </c>
      <c r="U479" s="437"/>
      <c r="V479" s="437" t="s">
        <v>2198</v>
      </c>
      <c r="W479" s="437" t="s">
        <v>628</v>
      </c>
      <c r="X479" s="437" t="s">
        <v>789</v>
      </c>
      <c r="Y479" s="437"/>
      <c r="Z479" s="437"/>
    </row>
    <row r="480" spans="1:26" s="341" customFormat="1" ht="20.100000000000001" customHeight="1" x14ac:dyDescent="0.2">
      <c r="A480" s="437">
        <v>479</v>
      </c>
      <c r="B480" s="437" t="s">
        <v>223</v>
      </c>
      <c r="C480" s="437" t="s">
        <v>677</v>
      </c>
      <c r="D480" s="437" t="s">
        <v>540</v>
      </c>
      <c r="E480" s="437" t="s">
        <v>774</v>
      </c>
      <c r="F480" s="438" t="s">
        <v>229</v>
      </c>
      <c r="G480" s="437" t="s">
        <v>1782</v>
      </c>
      <c r="H480" s="437" t="s">
        <v>23</v>
      </c>
      <c r="I480" s="437" t="s">
        <v>765</v>
      </c>
      <c r="J480" s="437" t="s">
        <v>231</v>
      </c>
      <c r="K480" s="437" t="s">
        <v>2177</v>
      </c>
      <c r="L480" s="437" t="s">
        <v>1264</v>
      </c>
      <c r="M480" s="437" t="s">
        <v>1264</v>
      </c>
      <c r="N480" s="437" t="s">
        <v>2288</v>
      </c>
      <c r="O480" s="437"/>
      <c r="P480" s="437"/>
      <c r="Q480" s="437"/>
      <c r="R480" s="437"/>
      <c r="S480" s="437" t="s">
        <v>900</v>
      </c>
      <c r="T480" s="437" t="s">
        <v>789</v>
      </c>
      <c r="U480" s="437"/>
      <c r="V480" s="437" t="s">
        <v>2199</v>
      </c>
      <c r="W480" s="437" t="s">
        <v>65</v>
      </c>
      <c r="X480" s="437" t="s">
        <v>417</v>
      </c>
      <c r="Y480" s="437"/>
      <c r="Z480" s="437" t="s">
        <v>2200</v>
      </c>
    </row>
    <row r="481" spans="1:26" s="341" customFormat="1" ht="20.100000000000001" customHeight="1" x14ac:dyDescent="0.2">
      <c r="A481" s="437">
        <v>480</v>
      </c>
      <c r="B481" s="437" t="s">
        <v>223</v>
      </c>
      <c r="C481" s="437" t="s">
        <v>697</v>
      </c>
      <c r="D481" s="437" t="s">
        <v>678</v>
      </c>
      <c r="E481" s="437" t="s">
        <v>774</v>
      </c>
      <c r="F481" s="438" t="s">
        <v>229</v>
      </c>
      <c r="G481" s="437" t="s">
        <v>1782</v>
      </c>
      <c r="H481" s="437" t="s">
        <v>23</v>
      </c>
      <c r="I481" s="437" t="s">
        <v>765</v>
      </c>
      <c r="J481" s="437" t="s">
        <v>231</v>
      </c>
      <c r="K481" s="437" t="s">
        <v>2012</v>
      </c>
      <c r="L481" s="437" t="s">
        <v>1264</v>
      </c>
      <c r="M481" s="437" t="s">
        <v>1264</v>
      </c>
      <c r="N481" s="437" t="s">
        <v>2236</v>
      </c>
      <c r="O481" s="437"/>
      <c r="P481" s="437"/>
      <c r="Q481" s="437"/>
      <c r="R481" s="437"/>
      <c r="S481" s="437" t="s">
        <v>48</v>
      </c>
      <c r="T481" s="437" t="s">
        <v>789</v>
      </c>
      <c r="U481" s="437" t="s">
        <v>1339</v>
      </c>
      <c r="V481" s="437" t="s">
        <v>2201</v>
      </c>
      <c r="W481" s="437" t="s">
        <v>901</v>
      </c>
      <c r="X481" s="437" t="s">
        <v>417</v>
      </c>
      <c r="Y481" s="437" t="s">
        <v>1351</v>
      </c>
      <c r="Z481" s="437"/>
    </row>
    <row r="482" spans="1:26" s="341" customFormat="1" ht="20.100000000000001" customHeight="1" x14ac:dyDescent="0.2">
      <c r="A482" s="437">
        <v>481</v>
      </c>
      <c r="B482" s="437" t="s">
        <v>223</v>
      </c>
      <c r="C482" s="437" t="s">
        <v>679</v>
      </c>
      <c r="D482" s="437" t="s">
        <v>680</v>
      </c>
      <c r="E482" s="437" t="s">
        <v>774</v>
      </c>
      <c r="F482" s="438" t="s">
        <v>229</v>
      </c>
      <c r="G482" s="437" t="s">
        <v>1782</v>
      </c>
      <c r="H482" s="437" t="s">
        <v>23</v>
      </c>
      <c r="I482" s="437" t="s">
        <v>765</v>
      </c>
      <c r="J482" s="437" t="s">
        <v>231</v>
      </c>
      <c r="K482" s="437" t="s">
        <v>1385</v>
      </c>
      <c r="L482" s="437" t="s">
        <v>1086</v>
      </c>
      <c r="M482" s="437" t="s">
        <v>1086</v>
      </c>
      <c r="N482" s="437" t="s">
        <v>2221</v>
      </c>
      <c r="O482" s="437"/>
      <c r="P482" s="437"/>
      <c r="Q482" s="437"/>
      <c r="R482" s="437"/>
      <c r="S482" s="437" t="s">
        <v>846</v>
      </c>
      <c r="T482" s="437" t="s">
        <v>789</v>
      </c>
      <c r="U482" s="437"/>
      <c r="V482" s="437" t="s">
        <v>2202</v>
      </c>
      <c r="W482" s="437" t="s">
        <v>307</v>
      </c>
      <c r="X482" s="437" t="s">
        <v>417</v>
      </c>
      <c r="Y482" s="437"/>
      <c r="Z482" s="437" t="s">
        <v>2203</v>
      </c>
    </row>
    <row r="483" spans="1:26" s="341" customFormat="1" ht="20.100000000000001" customHeight="1" x14ac:dyDescent="0.2">
      <c r="A483" s="437">
        <v>482</v>
      </c>
      <c r="B483" s="437" t="s">
        <v>223</v>
      </c>
      <c r="C483" s="437" t="s">
        <v>629</v>
      </c>
      <c r="D483" s="437" t="s">
        <v>885</v>
      </c>
      <c r="E483" s="437"/>
      <c r="F483" s="438" t="s">
        <v>229</v>
      </c>
      <c r="G483" s="437" t="s">
        <v>1782</v>
      </c>
      <c r="H483" s="437" t="s">
        <v>23</v>
      </c>
      <c r="I483" s="437" t="s">
        <v>765</v>
      </c>
      <c r="J483" s="437" t="s">
        <v>231</v>
      </c>
      <c r="K483" s="437" t="s">
        <v>1385</v>
      </c>
      <c r="L483" s="437" t="s">
        <v>1086</v>
      </c>
      <c r="M483" s="437" t="s">
        <v>1086</v>
      </c>
      <c r="N483" s="437" t="s">
        <v>2221</v>
      </c>
      <c r="O483" s="437"/>
      <c r="P483" s="437"/>
      <c r="Q483" s="437"/>
      <c r="R483" s="437"/>
      <c r="S483" s="437" t="s">
        <v>630</v>
      </c>
      <c r="T483" s="437" t="s">
        <v>789</v>
      </c>
      <c r="U483" s="437"/>
      <c r="V483" s="437"/>
      <c r="W483" s="437" t="s">
        <v>631</v>
      </c>
      <c r="X483" s="437" t="s">
        <v>789</v>
      </c>
      <c r="Y483" s="437"/>
      <c r="Z483" s="437" t="s">
        <v>2204</v>
      </c>
    </row>
    <row r="484" spans="1:26" s="341" customFormat="1" ht="20.100000000000001" customHeight="1" x14ac:dyDescent="0.2">
      <c r="A484" s="437">
        <v>483</v>
      </c>
      <c r="B484" s="437" t="s">
        <v>223</v>
      </c>
      <c r="C484" s="437" t="s">
        <v>681</v>
      </c>
      <c r="D484" s="437" t="s">
        <v>682</v>
      </c>
      <c r="E484" s="437"/>
      <c r="F484" s="438" t="s">
        <v>229</v>
      </c>
      <c r="G484" s="437" t="s">
        <v>1782</v>
      </c>
      <c r="H484" s="437" t="s">
        <v>23</v>
      </c>
      <c r="I484" s="437" t="s">
        <v>765</v>
      </c>
      <c r="J484" s="437" t="s">
        <v>231</v>
      </c>
      <c r="K484" s="437" t="s">
        <v>1410</v>
      </c>
      <c r="L484" s="437" t="s">
        <v>1086</v>
      </c>
      <c r="M484" s="437" t="s">
        <v>1086</v>
      </c>
      <c r="N484" s="437" t="s">
        <v>2216</v>
      </c>
      <c r="O484" s="437"/>
      <c r="P484" s="437"/>
      <c r="Q484" s="437"/>
      <c r="R484" s="437"/>
      <c r="S484" s="437" t="s">
        <v>279</v>
      </c>
      <c r="T484" s="437" t="s">
        <v>789</v>
      </c>
      <c r="U484" s="437"/>
      <c r="V484" s="437"/>
      <c r="W484" s="437" t="s">
        <v>902</v>
      </c>
      <c r="X484" s="437" t="s">
        <v>417</v>
      </c>
      <c r="Y484" s="437"/>
      <c r="Z484" s="437" t="s">
        <v>2205</v>
      </c>
    </row>
    <row r="485" spans="1:26" s="341" customFormat="1" ht="20.100000000000001" customHeight="1" x14ac:dyDescent="0.2">
      <c r="A485" s="437">
        <v>484</v>
      </c>
      <c r="B485" s="437" t="s">
        <v>223</v>
      </c>
      <c r="C485" s="437" t="s">
        <v>1778</v>
      </c>
      <c r="D485" s="437" t="s">
        <v>1779</v>
      </c>
      <c r="E485" s="437" t="s">
        <v>774</v>
      </c>
      <c r="F485" s="438" t="s">
        <v>229</v>
      </c>
      <c r="G485" s="437" t="s">
        <v>1782</v>
      </c>
      <c r="H485" s="437" t="s">
        <v>23</v>
      </c>
      <c r="I485" s="437" t="s">
        <v>765</v>
      </c>
      <c r="J485" s="437" t="s">
        <v>231</v>
      </c>
      <c r="K485" s="437" t="s">
        <v>1410</v>
      </c>
      <c r="L485" s="437" t="s">
        <v>1086</v>
      </c>
      <c r="M485" s="437" t="s">
        <v>1086</v>
      </c>
      <c r="N485" s="437" t="s">
        <v>2216</v>
      </c>
      <c r="O485" s="437"/>
      <c r="P485" s="437"/>
      <c r="Q485" s="437"/>
      <c r="R485" s="437"/>
      <c r="S485" s="437" t="s">
        <v>1973</v>
      </c>
      <c r="T485" s="437"/>
      <c r="U485" s="437"/>
      <c r="V485" s="437"/>
      <c r="W485" s="437" t="s">
        <v>1974</v>
      </c>
      <c r="X485" s="437"/>
      <c r="Y485" s="437"/>
      <c r="Z485" s="437"/>
    </row>
    <row r="486" spans="1:26" s="341" customFormat="1" ht="20.100000000000001" customHeight="1" x14ac:dyDescent="0.2">
      <c r="A486" s="437">
        <v>485</v>
      </c>
      <c r="B486" s="437" t="s">
        <v>223</v>
      </c>
      <c r="C486" s="437" t="s">
        <v>470</v>
      </c>
      <c r="D486" s="437" t="s">
        <v>683</v>
      </c>
      <c r="E486" s="437" t="s">
        <v>774</v>
      </c>
      <c r="F486" s="438" t="s">
        <v>229</v>
      </c>
      <c r="G486" s="437" t="s">
        <v>1782</v>
      </c>
      <c r="H486" s="437" t="s">
        <v>23</v>
      </c>
      <c r="I486" s="437" t="s">
        <v>765</v>
      </c>
      <c r="J486" s="437" t="s">
        <v>231</v>
      </c>
      <c r="K486" s="437" t="s">
        <v>1385</v>
      </c>
      <c r="L486" s="437" t="s">
        <v>1086</v>
      </c>
      <c r="M486" s="437" t="s">
        <v>1086</v>
      </c>
      <c r="N486" s="437" t="s">
        <v>2221</v>
      </c>
      <c r="O486" s="437"/>
      <c r="P486" s="437"/>
      <c r="Q486" s="437"/>
      <c r="R486" s="437"/>
      <c r="S486" s="437" t="s">
        <v>810</v>
      </c>
      <c r="T486" s="437" t="s">
        <v>789</v>
      </c>
      <c r="U486" s="437" t="s">
        <v>1342</v>
      </c>
      <c r="V486" s="437" t="s">
        <v>2206</v>
      </c>
      <c r="W486" s="437" t="s">
        <v>903</v>
      </c>
      <c r="X486" s="437" t="s">
        <v>417</v>
      </c>
      <c r="Y486" s="437" t="s">
        <v>1366</v>
      </c>
      <c r="Z486" s="437"/>
    </row>
  </sheetData>
  <phoneticPr fontId="21" type="noConversion"/>
  <dataValidations yWindow="349" count="6">
    <dataValidation type="list" allowBlank="1" showInputMessage="1" showErrorMessage="1" sqref="B5 Q5:R485">
      <formula1>"x"</formula1>
    </dataValidation>
    <dataValidation type="list" allowBlank="1" showInputMessage="1" showErrorMessage="1" sqref="K5">
      <formula1>"Học tập trung định kỳ, Vừa làm vừa học, Tự học có hướng dẫn"</formula1>
    </dataValidation>
    <dataValidation type="list" showInputMessage="1" showErrorMessage="1" sqref="C5">
      <formula1>ref.Classes</formula1>
    </dataValidation>
    <dataValidation type="list" allowBlank="1" showErrorMessage="1" errorTitle="Thông báo" error="Chưa chọn trạng thái" promptTitle="Thông báo" prompt="Chưa chọn trạng thái học sinh" sqref="E5">
      <formula1>TrangThaiHS</formula1>
    </dataValidation>
    <dataValidation type="list" allowBlank="1" showInputMessage="1" showErrorMessage="1" sqref="J5:J485">
      <formula1>ref.ForeignLanguageTrainings</formula1>
    </dataValidation>
    <dataValidation type="list" allowBlank="1" showInputMessage="1" showErrorMessage="1" sqref="P5">
      <formula1>ref.BloodTypes</formula1>
    </dataValidation>
  </dataValidations>
  <pageMargins left="0.2" right="0.2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zoomScale="80" workbookViewId="0">
      <selection activeCell="O9" sqref="O9"/>
    </sheetView>
  </sheetViews>
  <sheetFormatPr defaultRowHeight="18.75" x14ac:dyDescent="0.3"/>
  <cols>
    <col min="1" max="1" width="18.42578125" style="345" customWidth="1"/>
    <col min="2" max="2" width="15" style="345" customWidth="1"/>
    <col min="3" max="3" width="10.28515625" style="345" customWidth="1"/>
    <col min="4" max="4" width="12.42578125" style="345" customWidth="1"/>
    <col min="5" max="5" width="10.7109375" style="345" customWidth="1"/>
    <col min="6" max="6" width="17.7109375" style="345" customWidth="1"/>
    <col min="7" max="7" width="18.42578125" style="345" customWidth="1"/>
    <col min="8" max="8" width="15" style="345" customWidth="1"/>
    <col min="9" max="9" width="10.28515625" style="345" customWidth="1"/>
    <col min="10" max="10" width="12.42578125" style="345" customWidth="1"/>
    <col min="11" max="11" width="10.7109375" style="345" customWidth="1"/>
    <col min="12" max="12" width="17.7109375" style="345" customWidth="1"/>
    <col min="13" max="13" width="18.42578125" style="345" customWidth="1"/>
    <col min="14" max="14" width="15" style="345" customWidth="1"/>
    <col min="15" max="15" width="10.28515625" style="345" customWidth="1"/>
    <col min="16" max="16" width="12.42578125" style="345" customWidth="1"/>
    <col min="17" max="17" width="10.7109375" style="345" customWidth="1"/>
    <col min="18" max="18" width="17.7109375" style="345" customWidth="1"/>
    <col min="19" max="19" width="17.5703125" style="345" customWidth="1"/>
    <col min="20" max="20" width="14.28515625" style="345" customWidth="1"/>
    <col min="21" max="21" width="12.140625" style="345" customWidth="1"/>
    <col min="22" max="22" width="12.28515625" style="345" customWidth="1"/>
    <col min="23" max="23" width="11.7109375" style="345" customWidth="1"/>
    <col min="24" max="24" width="16" style="345" customWidth="1"/>
    <col min="25" max="16384" width="9.140625" style="345"/>
  </cols>
  <sheetData>
    <row r="1" spans="1:24" x14ac:dyDescent="0.3">
      <c r="A1" s="497" t="s">
        <v>3195</v>
      </c>
      <c r="B1" s="497"/>
      <c r="C1" s="497"/>
      <c r="D1" s="497"/>
      <c r="E1" s="497"/>
      <c r="F1" s="497"/>
    </row>
    <row r="2" spans="1:24" x14ac:dyDescent="0.3">
      <c r="A2" s="498" t="s">
        <v>26</v>
      </c>
      <c r="B2" s="498"/>
      <c r="C2" s="498"/>
      <c r="D2" s="498"/>
      <c r="E2" s="498"/>
      <c r="F2" s="498"/>
    </row>
    <row r="4" spans="1:24" x14ac:dyDescent="0.3">
      <c r="A4" s="498" t="s">
        <v>3196</v>
      </c>
      <c r="B4" s="498"/>
      <c r="C4" s="498"/>
      <c r="D4" s="498"/>
      <c r="E4" s="498"/>
      <c r="F4" s="498"/>
      <c r="G4" s="346" t="s">
        <v>436</v>
      </c>
      <c r="M4" s="346" t="s">
        <v>297</v>
      </c>
      <c r="S4" s="347" t="s">
        <v>3197</v>
      </c>
      <c r="T4" s="348"/>
      <c r="U4" s="348"/>
      <c r="V4" s="348"/>
      <c r="W4" s="348"/>
      <c r="X4" s="348"/>
    </row>
    <row r="5" spans="1:24" ht="19.5" thickBot="1" x14ac:dyDescent="0.35">
      <c r="S5" s="348"/>
      <c r="T5" s="348"/>
      <c r="U5" s="348"/>
      <c r="V5" s="348"/>
      <c r="W5" s="348"/>
      <c r="X5" s="348"/>
    </row>
    <row r="6" spans="1:24" s="355" customFormat="1" ht="33.75" customHeight="1" thickTop="1" thickBot="1" x14ac:dyDescent="0.35">
      <c r="A6" s="349" t="s">
        <v>437</v>
      </c>
      <c r="B6" s="350" t="s">
        <v>438</v>
      </c>
      <c r="C6" s="350" t="s">
        <v>439</v>
      </c>
      <c r="D6" s="350" t="s">
        <v>440</v>
      </c>
      <c r="E6" s="350" t="s">
        <v>439</v>
      </c>
      <c r="F6" s="351" t="s">
        <v>441</v>
      </c>
      <c r="G6" s="349" t="s">
        <v>437</v>
      </c>
      <c r="H6" s="350" t="s">
        <v>438</v>
      </c>
      <c r="I6" s="350" t="s">
        <v>439</v>
      </c>
      <c r="J6" s="350" t="s">
        <v>440</v>
      </c>
      <c r="K6" s="350" t="s">
        <v>439</v>
      </c>
      <c r="L6" s="351" t="s">
        <v>441</v>
      </c>
      <c r="M6" s="349" t="s">
        <v>437</v>
      </c>
      <c r="N6" s="350" t="s">
        <v>438</v>
      </c>
      <c r="O6" s="350" t="s">
        <v>439</v>
      </c>
      <c r="P6" s="350" t="s">
        <v>440</v>
      </c>
      <c r="Q6" s="350" t="s">
        <v>439</v>
      </c>
      <c r="R6" s="351" t="s">
        <v>441</v>
      </c>
      <c r="S6" s="352" t="s">
        <v>437</v>
      </c>
      <c r="T6" s="353" t="s">
        <v>438</v>
      </c>
      <c r="U6" s="353" t="s">
        <v>439</v>
      </c>
      <c r="V6" s="353" t="s">
        <v>440</v>
      </c>
      <c r="W6" s="353" t="s">
        <v>439</v>
      </c>
      <c r="X6" s="354" t="s">
        <v>441</v>
      </c>
    </row>
    <row r="7" spans="1:24" ht="24.95" customHeight="1" thickTop="1" x14ac:dyDescent="0.3">
      <c r="A7" s="356" t="s">
        <v>208</v>
      </c>
      <c r="B7" s="357">
        <v>39</v>
      </c>
      <c r="C7" s="357">
        <v>19</v>
      </c>
      <c r="D7" s="357">
        <v>6</v>
      </c>
      <c r="E7" s="357">
        <v>4</v>
      </c>
      <c r="F7" s="358" t="s">
        <v>3198</v>
      </c>
      <c r="G7" s="356" t="s">
        <v>208</v>
      </c>
      <c r="H7" s="357">
        <v>39</v>
      </c>
      <c r="I7" s="357">
        <v>19</v>
      </c>
      <c r="J7" s="357">
        <v>6</v>
      </c>
      <c r="K7" s="357">
        <v>4</v>
      </c>
      <c r="L7" s="358" t="s">
        <v>3198</v>
      </c>
      <c r="M7" s="356" t="s">
        <v>208</v>
      </c>
      <c r="N7" s="357">
        <v>39</v>
      </c>
      <c r="O7" s="357">
        <v>19</v>
      </c>
      <c r="P7" s="357">
        <v>6</v>
      </c>
      <c r="Q7" s="357">
        <v>4</v>
      </c>
      <c r="R7" s="358" t="s">
        <v>3198</v>
      </c>
      <c r="S7" s="359" t="s">
        <v>208</v>
      </c>
      <c r="T7" s="360">
        <v>31</v>
      </c>
      <c r="U7" s="360">
        <v>11</v>
      </c>
      <c r="V7" s="360">
        <v>2</v>
      </c>
      <c r="W7" s="360">
        <v>0</v>
      </c>
      <c r="X7" s="361" t="s">
        <v>446</v>
      </c>
    </row>
    <row r="8" spans="1:24" ht="24.95" customHeight="1" x14ac:dyDescent="0.3">
      <c r="A8" s="362" t="s">
        <v>209</v>
      </c>
      <c r="B8" s="363">
        <v>38</v>
      </c>
      <c r="C8" s="363">
        <v>19</v>
      </c>
      <c r="D8" s="363">
        <v>7</v>
      </c>
      <c r="E8" s="363">
        <v>5</v>
      </c>
      <c r="F8" s="364" t="s">
        <v>442</v>
      </c>
      <c r="G8" s="362" t="s">
        <v>209</v>
      </c>
      <c r="H8" s="363">
        <v>38</v>
      </c>
      <c r="I8" s="363">
        <v>19</v>
      </c>
      <c r="J8" s="363">
        <v>7</v>
      </c>
      <c r="K8" s="363">
        <v>5</v>
      </c>
      <c r="L8" s="364" t="s">
        <v>442</v>
      </c>
      <c r="M8" s="362" t="s">
        <v>209</v>
      </c>
      <c r="N8" s="363">
        <v>38</v>
      </c>
      <c r="O8" s="363">
        <v>19</v>
      </c>
      <c r="P8" s="363">
        <v>7</v>
      </c>
      <c r="Q8" s="363">
        <v>5</v>
      </c>
      <c r="R8" s="364" t="s">
        <v>442</v>
      </c>
      <c r="S8" s="365" t="s">
        <v>209</v>
      </c>
      <c r="T8" s="366">
        <v>34</v>
      </c>
      <c r="U8" s="366">
        <v>13</v>
      </c>
      <c r="V8" s="366">
        <v>4</v>
      </c>
      <c r="W8" s="366">
        <v>0</v>
      </c>
      <c r="X8" s="367" t="s">
        <v>449</v>
      </c>
    </row>
    <row r="9" spans="1:24" ht="24.95" customHeight="1" x14ac:dyDescent="0.3">
      <c r="A9" s="362" t="s">
        <v>210</v>
      </c>
      <c r="B9" s="363">
        <v>39</v>
      </c>
      <c r="C9" s="363">
        <v>20</v>
      </c>
      <c r="D9" s="363">
        <v>7</v>
      </c>
      <c r="E9" s="363">
        <v>4</v>
      </c>
      <c r="F9" s="364" t="s">
        <v>447</v>
      </c>
      <c r="G9" s="362" t="s">
        <v>210</v>
      </c>
      <c r="H9" s="363">
        <v>39</v>
      </c>
      <c r="I9" s="363">
        <v>20</v>
      </c>
      <c r="J9" s="363">
        <v>7</v>
      </c>
      <c r="K9" s="363">
        <v>4</v>
      </c>
      <c r="L9" s="364" t="s">
        <v>447</v>
      </c>
      <c r="M9" s="362" t="s">
        <v>210</v>
      </c>
      <c r="N9" s="363">
        <v>39</v>
      </c>
      <c r="O9" s="363">
        <v>20</v>
      </c>
      <c r="P9" s="363">
        <v>7</v>
      </c>
      <c r="Q9" s="363">
        <v>4</v>
      </c>
      <c r="R9" s="364" t="s">
        <v>447</v>
      </c>
      <c r="S9" s="365" t="s">
        <v>210</v>
      </c>
      <c r="T9" s="366">
        <v>35</v>
      </c>
      <c r="U9" s="366">
        <v>16</v>
      </c>
      <c r="V9" s="366">
        <v>1</v>
      </c>
      <c r="W9" s="366">
        <v>0</v>
      </c>
      <c r="X9" s="367" t="s">
        <v>62</v>
      </c>
    </row>
    <row r="10" spans="1:24" ht="24.95" customHeight="1" x14ac:dyDescent="0.3">
      <c r="A10" s="362" t="s">
        <v>211</v>
      </c>
      <c r="B10" s="363">
        <v>37</v>
      </c>
      <c r="C10" s="363">
        <v>20</v>
      </c>
      <c r="D10" s="363">
        <v>9</v>
      </c>
      <c r="E10" s="363">
        <v>3</v>
      </c>
      <c r="F10" s="368" t="s">
        <v>1585</v>
      </c>
      <c r="G10" s="362" t="s">
        <v>211</v>
      </c>
      <c r="H10" s="363">
        <v>37</v>
      </c>
      <c r="I10" s="363">
        <v>20</v>
      </c>
      <c r="J10" s="363">
        <v>9</v>
      </c>
      <c r="K10" s="363">
        <v>3</v>
      </c>
      <c r="L10" s="368" t="s">
        <v>1585</v>
      </c>
      <c r="M10" s="362" t="s">
        <v>211</v>
      </c>
      <c r="N10" s="363">
        <v>37</v>
      </c>
      <c r="O10" s="363">
        <v>20</v>
      </c>
      <c r="P10" s="363">
        <v>9</v>
      </c>
      <c r="Q10" s="363">
        <v>3</v>
      </c>
      <c r="R10" s="368" t="s">
        <v>1585</v>
      </c>
      <c r="S10" s="365" t="s">
        <v>211</v>
      </c>
      <c r="T10" s="366">
        <v>31</v>
      </c>
      <c r="U10" s="366">
        <v>14</v>
      </c>
      <c r="V10" s="366">
        <v>3</v>
      </c>
      <c r="W10" s="366">
        <v>1</v>
      </c>
      <c r="X10" s="367" t="s">
        <v>1585</v>
      </c>
    </row>
    <row r="11" spans="1:24" ht="30" customHeight="1" thickBot="1" x14ac:dyDescent="0.35">
      <c r="A11" s="369" t="s">
        <v>761</v>
      </c>
      <c r="B11" s="370">
        <f>SUM(B7:B10)</f>
        <v>153</v>
      </c>
      <c r="C11" s="370">
        <f>SUM(C7:C10)</f>
        <v>78</v>
      </c>
      <c r="D11" s="370">
        <f>SUM(D7:D10)</f>
        <v>29</v>
      </c>
      <c r="E11" s="370">
        <f>SUM(E7:E10)</f>
        <v>16</v>
      </c>
      <c r="F11" s="371"/>
      <c r="G11" s="369" t="s">
        <v>761</v>
      </c>
      <c r="H11" s="370">
        <f>SUM(H7:H10)</f>
        <v>153</v>
      </c>
      <c r="I11" s="370">
        <f>SUM(I7:I10)</f>
        <v>78</v>
      </c>
      <c r="J11" s="370">
        <f>SUM(J7:J10)</f>
        <v>29</v>
      </c>
      <c r="K11" s="370">
        <f>SUM(K7:K10)</f>
        <v>16</v>
      </c>
      <c r="L11" s="371"/>
      <c r="M11" s="369" t="s">
        <v>761</v>
      </c>
      <c r="N11" s="370">
        <f>SUM(N7:N10)</f>
        <v>153</v>
      </c>
      <c r="O11" s="370">
        <f>SUM(O7:O10)</f>
        <v>78</v>
      </c>
      <c r="P11" s="370">
        <f>SUM(P7:P10)</f>
        <v>29</v>
      </c>
      <c r="Q11" s="370">
        <f>SUM(Q7:Q10)</f>
        <v>16</v>
      </c>
      <c r="R11" s="371"/>
      <c r="S11" s="372" t="s">
        <v>761</v>
      </c>
      <c r="T11" s="373">
        <v>131</v>
      </c>
      <c r="U11" s="373">
        <v>54</v>
      </c>
      <c r="V11" s="373">
        <v>10</v>
      </c>
      <c r="W11" s="373">
        <v>1</v>
      </c>
      <c r="X11" s="374"/>
    </row>
    <row r="12" spans="1:24" ht="24.95" customHeight="1" thickTop="1" x14ac:dyDescent="0.3">
      <c r="A12" s="356" t="s">
        <v>213</v>
      </c>
      <c r="B12" s="357">
        <v>42</v>
      </c>
      <c r="C12" s="357">
        <v>14</v>
      </c>
      <c r="D12" s="357">
        <v>3</v>
      </c>
      <c r="E12" s="357">
        <v>0</v>
      </c>
      <c r="F12" s="358" t="s">
        <v>446</v>
      </c>
      <c r="G12" s="356" t="s">
        <v>213</v>
      </c>
      <c r="H12" s="357">
        <v>42</v>
      </c>
      <c r="I12" s="357">
        <v>14</v>
      </c>
      <c r="J12" s="357">
        <v>3</v>
      </c>
      <c r="K12" s="357">
        <v>0</v>
      </c>
      <c r="L12" s="358" t="s">
        <v>446</v>
      </c>
      <c r="M12" s="356" t="s">
        <v>213</v>
      </c>
      <c r="N12" s="357">
        <v>42</v>
      </c>
      <c r="O12" s="357">
        <v>14</v>
      </c>
      <c r="P12" s="357">
        <v>3</v>
      </c>
      <c r="Q12" s="357">
        <v>0</v>
      </c>
      <c r="R12" s="358" t="s">
        <v>446</v>
      </c>
      <c r="S12" s="359" t="s">
        <v>213</v>
      </c>
      <c r="T12" s="360">
        <v>23</v>
      </c>
      <c r="U12" s="360">
        <v>12</v>
      </c>
      <c r="V12" s="360">
        <v>5</v>
      </c>
      <c r="W12" s="360">
        <v>2</v>
      </c>
      <c r="X12" s="361" t="s">
        <v>444</v>
      </c>
    </row>
    <row r="13" spans="1:24" ht="24.95" customHeight="1" x14ac:dyDescent="0.3">
      <c r="A13" s="362" t="s">
        <v>214</v>
      </c>
      <c r="B13" s="363">
        <v>46</v>
      </c>
      <c r="C13" s="363">
        <v>19</v>
      </c>
      <c r="D13" s="363">
        <v>6</v>
      </c>
      <c r="E13" s="363">
        <v>2</v>
      </c>
      <c r="F13" s="364" t="s">
        <v>443</v>
      </c>
      <c r="G13" s="362" t="s">
        <v>214</v>
      </c>
      <c r="H13" s="363">
        <v>46</v>
      </c>
      <c r="I13" s="363">
        <v>19</v>
      </c>
      <c r="J13" s="363">
        <v>6</v>
      </c>
      <c r="K13" s="363">
        <v>2</v>
      </c>
      <c r="L13" s="364" t="s">
        <v>443</v>
      </c>
      <c r="M13" s="362" t="s">
        <v>214</v>
      </c>
      <c r="N13" s="363">
        <v>46</v>
      </c>
      <c r="O13" s="363">
        <v>19</v>
      </c>
      <c r="P13" s="363">
        <v>6</v>
      </c>
      <c r="Q13" s="363">
        <v>2</v>
      </c>
      <c r="R13" s="364" t="s">
        <v>443</v>
      </c>
      <c r="S13" s="365" t="s">
        <v>214</v>
      </c>
      <c r="T13" s="366">
        <v>31</v>
      </c>
      <c r="U13" s="366">
        <v>16</v>
      </c>
      <c r="V13" s="366">
        <v>2</v>
      </c>
      <c r="W13" s="366">
        <v>1</v>
      </c>
      <c r="X13" s="367" t="s">
        <v>442</v>
      </c>
    </row>
    <row r="14" spans="1:24" ht="24.95" customHeight="1" x14ac:dyDescent="0.3">
      <c r="A14" s="362" t="s">
        <v>215</v>
      </c>
      <c r="B14" s="363">
        <v>43</v>
      </c>
      <c r="C14" s="363">
        <v>21</v>
      </c>
      <c r="D14" s="363">
        <v>2</v>
      </c>
      <c r="E14" s="363">
        <v>0</v>
      </c>
      <c r="F14" s="364" t="s">
        <v>62</v>
      </c>
      <c r="G14" s="362" t="s">
        <v>215</v>
      </c>
      <c r="H14" s="363">
        <v>43</v>
      </c>
      <c r="I14" s="363">
        <v>21</v>
      </c>
      <c r="J14" s="363">
        <v>2</v>
      </c>
      <c r="K14" s="363">
        <v>0</v>
      </c>
      <c r="L14" s="364" t="s">
        <v>62</v>
      </c>
      <c r="M14" s="362" t="s">
        <v>215</v>
      </c>
      <c r="N14" s="363">
        <v>43</v>
      </c>
      <c r="O14" s="363">
        <v>21</v>
      </c>
      <c r="P14" s="363">
        <v>2</v>
      </c>
      <c r="Q14" s="363">
        <v>0</v>
      </c>
      <c r="R14" s="364" t="s">
        <v>62</v>
      </c>
      <c r="S14" s="365" t="s">
        <v>215</v>
      </c>
      <c r="T14" s="366">
        <v>34</v>
      </c>
      <c r="U14" s="366">
        <v>16</v>
      </c>
      <c r="V14" s="366">
        <v>5</v>
      </c>
      <c r="W14" s="366">
        <v>4</v>
      </c>
      <c r="X14" s="367" t="s">
        <v>445</v>
      </c>
    </row>
    <row r="15" spans="1:24" ht="24.95" customHeight="1" x14ac:dyDescent="0.3">
      <c r="A15" s="375"/>
      <c r="B15" s="376"/>
      <c r="C15" s="376"/>
      <c r="D15" s="376"/>
      <c r="E15" s="376"/>
      <c r="F15" s="368"/>
      <c r="G15" s="375"/>
      <c r="H15" s="376"/>
      <c r="I15" s="376"/>
      <c r="J15" s="376"/>
      <c r="K15" s="376"/>
      <c r="L15" s="368"/>
      <c r="M15" s="375"/>
      <c r="N15" s="376"/>
      <c r="O15" s="376"/>
      <c r="P15" s="376"/>
      <c r="Q15" s="376"/>
      <c r="R15" s="368"/>
      <c r="S15" s="365" t="s">
        <v>216</v>
      </c>
      <c r="T15" s="366">
        <v>34</v>
      </c>
      <c r="U15" s="366">
        <v>14</v>
      </c>
      <c r="V15" s="366">
        <v>6</v>
      </c>
      <c r="W15" s="366">
        <v>4</v>
      </c>
      <c r="X15" s="367" t="s">
        <v>443</v>
      </c>
    </row>
    <row r="16" spans="1:24" ht="30" customHeight="1" thickBot="1" x14ac:dyDescent="0.35">
      <c r="A16" s="377" t="s">
        <v>762</v>
      </c>
      <c r="B16" s="378">
        <f>SUM(B12:B15)</f>
        <v>131</v>
      </c>
      <c r="C16" s="378">
        <f>SUM(C12:C15)</f>
        <v>54</v>
      </c>
      <c r="D16" s="378">
        <f>SUM(D12:D15)</f>
        <v>11</v>
      </c>
      <c r="E16" s="378">
        <f>SUM(E12:E15)</f>
        <v>2</v>
      </c>
      <c r="F16" s="379"/>
      <c r="G16" s="377" t="s">
        <v>762</v>
      </c>
      <c r="H16" s="378">
        <f>SUM(H12:H15)</f>
        <v>131</v>
      </c>
      <c r="I16" s="378">
        <f>SUM(I12:I15)</f>
        <v>54</v>
      </c>
      <c r="J16" s="378">
        <f>SUM(J12:J15)</f>
        <v>11</v>
      </c>
      <c r="K16" s="378">
        <f>SUM(K12:K15)</f>
        <v>2</v>
      </c>
      <c r="L16" s="379"/>
      <c r="M16" s="377" t="s">
        <v>762</v>
      </c>
      <c r="N16" s="378">
        <f>SUM(N12:N15)</f>
        <v>131</v>
      </c>
      <c r="O16" s="378">
        <f>SUM(O12:O15)</f>
        <v>54</v>
      </c>
      <c r="P16" s="378">
        <f>SUM(P12:P15)</f>
        <v>11</v>
      </c>
      <c r="Q16" s="378">
        <f>SUM(Q12:Q15)</f>
        <v>2</v>
      </c>
      <c r="R16" s="379"/>
      <c r="S16" s="380" t="s">
        <v>762</v>
      </c>
      <c r="T16" s="381">
        <v>122</v>
      </c>
      <c r="U16" s="381">
        <v>58</v>
      </c>
      <c r="V16" s="381">
        <v>18</v>
      </c>
      <c r="W16" s="381">
        <v>11</v>
      </c>
      <c r="X16" s="382"/>
    </row>
    <row r="17" spans="1:24" ht="24.95" customHeight="1" thickTop="1" x14ac:dyDescent="0.3">
      <c r="A17" s="356" t="s">
        <v>217</v>
      </c>
      <c r="B17" s="357">
        <v>21</v>
      </c>
      <c r="C17" s="357">
        <v>11</v>
      </c>
      <c r="D17" s="357">
        <v>5</v>
      </c>
      <c r="E17" s="357">
        <v>2</v>
      </c>
      <c r="F17" s="358" t="s">
        <v>444</v>
      </c>
      <c r="G17" s="356" t="s">
        <v>217</v>
      </c>
      <c r="H17" s="357">
        <v>21</v>
      </c>
      <c r="I17" s="357">
        <v>11</v>
      </c>
      <c r="J17" s="357">
        <v>5</v>
      </c>
      <c r="K17" s="357">
        <v>2</v>
      </c>
      <c r="L17" s="358" t="s">
        <v>444</v>
      </c>
      <c r="M17" s="356" t="s">
        <v>217</v>
      </c>
      <c r="N17" s="357">
        <v>21</v>
      </c>
      <c r="O17" s="357">
        <v>11</v>
      </c>
      <c r="P17" s="357">
        <v>5</v>
      </c>
      <c r="Q17" s="357">
        <v>2</v>
      </c>
      <c r="R17" s="358" t="s">
        <v>444</v>
      </c>
      <c r="S17" s="359" t="s">
        <v>217</v>
      </c>
      <c r="T17" s="360">
        <v>31</v>
      </c>
      <c r="U17" s="360">
        <v>17</v>
      </c>
      <c r="V17" s="360">
        <v>1</v>
      </c>
      <c r="W17" s="360">
        <v>0</v>
      </c>
      <c r="X17" s="361" t="s">
        <v>413</v>
      </c>
    </row>
    <row r="18" spans="1:24" ht="24.95" customHeight="1" x14ac:dyDescent="0.3">
      <c r="A18" s="362" t="s">
        <v>218</v>
      </c>
      <c r="B18" s="363">
        <v>30</v>
      </c>
      <c r="C18" s="363">
        <v>15</v>
      </c>
      <c r="D18" s="363">
        <v>3</v>
      </c>
      <c r="E18" s="363">
        <v>2</v>
      </c>
      <c r="F18" s="364" t="s">
        <v>448</v>
      </c>
      <c r="G18" s="362" t="s">
        <v>218</v>
      </c>
      <c r="H18" s="363">
        <v>30</v>
      </c>
      <c r="I18" s="363">
        <v>15</v>
      </c>
      <c r="J18" s="363">
        <v>3</v>
      </c>
      <c r="K18" s="363">
        <v>2</v>
      </c>
      <c r="L18" s="364" t="s">
        <v>448</v>
      </c>
      <c r="M18" s="362" t="s">
        <v>218</v>
      </c>
      <c r="N18" s="363">
        <v>30</v>
      </c>
      <c r="O18" s="363">
        <v>15</v>
      </c>
      <c r="P18" s="363">
        <v>3</v>
      </c>
      <c r="Q18" s="363">
        <v>2</v>
      </c>
      <c r="R18" s="364" t="s">
        <v>448</v>
      </c>
      <c r="S18" s="365" t="s">
        <v>218</v>
      </c>
      <c r="T18" s="366">
        <v>34</v>
      </c>
      <c r="U18" s="366">
        <v>13</v>
      </c>
      <c r="V18" s="366">
        <v>7</v>
      </c>
      <c r="W18" s="366">
        <v>3</v>
      </c>
      <c r="X18" s="367" t="s">
        <v>448</v>
      </c>
    </row>
    <row r="19" spans="1:24" ht="24.95" customHeight="1" x14ac:dyDescent="0.3">
      <c r="A19" s="362" t="s">
        <v>219</v>
      </c>
      <c r="B19" s="363">
        <v>30</v>
      </c>
      <c r="C19" s="363">
        <v>15</v>
      </c>
      <c r="D19" s="363">
        <v>4</v>
      </c>
      <c r="E19" s="363">
        <v>3</v>
      </c>
      <c r="F19" s="364" t="s">
        <v>3199</v>
      </c>
      <c r="G19" s="362" t="s">
        <v>219</v>
      </c>
      <c r="H19" s="363">
        <v>30</v>
      </c>
      <c r="I19" s="363">
        <v>15</v>
      </c>
      <c r="J19" s="363">
        <v>4</v>
      </c>
      <c r="K19" s="363">
        <v>3</v>
      </c>
      <c r="L19" s="364" t="s">
        <v>3199</v>
      </c>
      <c r="M19" s="362" t="s">
        <v>219</v>
      </c>
      <c r="N19" s="363">
        <v>30</v>
      </c>
      <c r="O19" s="363">
        <v>15</v>
      </c>
      <c r="P19" s="363">
        <v>4</v>
      </c>
      <c r="Q19" s="363">
        <v>3</v>
      </c>
      <c r="R19" s="364" t="s">
        <v>3199</v>
      </c>
      <c r="S19" s="365" t="s">
        <v>219</v>
      </c>
      <c r="T19" s="366">
        <v>32</v>
      </c>
      <c r="U19" s="366">
        <v>15</v>
      </c>
      <c r="V19" s="383">
        <v>3</v>
      </c>
      <c r="W19" s="384">
        <v>1</v>
      </c>
      <c r="X19" s="385" t="s">
        <v>2419</v>
      </c>
    </row>
    <row r="20" spans="1:24" ht="29.25" customHeight="1" x14ac:dyDescent="0.3">
      <c r="A20" s="386" t="s">
        <v>220</v>
      </c>
      <c r="B20" s="387">
        <v>30</v>
      </c>
      <c r="C20" s="387">
        <v>14</v>
      </c>
      <c r="D20" s="387">
        <v>6</v>
      </c>
      <c r="E20" s="387">
        <v>4</v>
      </c>
      <c r="F20" s="368" t="s">
        <v>445</v>
      </c>
      <c r="G20" s="386" t="s">
        <v>220</v>
      </c>
      <c r="H20" s="387">
        <v>30</v>
      </c>
      <c r="I20" s="387">
        <v>14</v>
      </c>
      <c r="J20" s="387">
        <v>6</v>
      </c>
      <c r="K20" s="387">
        <v>4</v>
      </c>
      <c r="L20" s="368" t="s">
        <v>445</v>
      </c>
      <c r="M20" s="386" t="s">
        <v>220</v>
      </c>
      <c r="N20" s="387">
        <v>30</v>
      </c>
      <c r="O20" s="387">
        <v>14</v>
      </c>
      <c r="P20" s="387">
        <v>6</v>
      </c>
      <c r="Q20" s="387">
        <v>4</v>
      </c>
      <c r="R20" s="368" t="s">
        <v>445</v>
      </c>
      <c r="S20" s="365"/>
      <c r="T20" s="388"/>
      <c r="U20" s="388"/>
      <c r="V20" s="388"/>
      <c r="W20" s="389"/>
      <c r="X20" s="385"/>
    </row>
    <row r="21" spans="1:24" ht="30" customHeight="1" thickBot="1" x14ac:dyDescent="0.35">
      <c r="A21" s="390" t="s">
        <v>763</v>
      </c>
      <c r="B21" s="391">
        <f>SUM(B17:B20)</f>
        <v>111</v>
      </c>
      <c r="C21" s="391">
        <f>SUM(C17:C20)</f>
        <v>55</v>
      </c>
      <c r="D21" s="391">
        <f>SUM(D17:D20)</f>
        <v>18</v>
      </c>
      <c r="E21" s="391">
        <f>SUM(E17:E20)</f>
        <v>11</v>
      </c>
      <c r="F21" s="392"/>
      <c r="G21" s="390" t="s">
        <v>763</v>
      </c>
      <c r="H21" s="391">
        <f>SUM(H17:H20)</f>
        <v>111</v>
      </c>
      <c r="I21" s="391">
        <f>SUM(I17:I20)</f>
        <v>55</v>
      </c>
      <c r="J21" s="391">
        <f>SUM(J17:J20)</f>
        <v>18</v>
      </c>
      <c r="K21" s="391">
        <f>SUM(K17:K20)</f>
        <v>11</v>
      </c>
      <c r="L21" s="392"/>
      <c r="M21" s="390" t="s">
        <v>763</v>
      </c>
      <c r="N21" s="391">
        <f>SUM(N17:N20)</f>
        <v>111</v>
      </c>
      <c r="O21" s="391">
        <f>SUM(O17:O20)</f>
        <v>55</v>
      </c>
      <c r="P21" s="391">
        <f>SUM(P17:P20)</f>
        <v>18</v>
      </c>
      <c r="Q21" s="391">
        <f>SUM(Q17:Q20)</f>
        <v>11</v>
      </c>
      <c r="R21" s="392"/>
      <c r="S21" s="393" t="s">
        <v>763</v>
      </c>
      <c r="T21" s="394">
        <v>97</v>
      </c>
      <c r="U21" s="394">
        <v>45</v>
      </c>
      <c r="V21" s="394">
        <v>11</v>
      </c>
      <c r="W21" s="394">
        <v>4</v>
      </c>
      <c r="X21" s="395"/>
    </row>
    <row r="22" spans="1:24" ht="24.95" customHeight="1" thickTop="1" x14ac:dyDescent="0.3">
      <c r="A22" s="356" t="s">
        <v>221</v>
      </c>
      <c r="B22" s="357">
        <v>28</v>
      </c>
      <c r="C22" s="357">
        <v>14</v>
      </c>
      <c r="D22" s="357">
        <v>1</v>
      </c>
      <c r="E22" s="357">
        <v>0</v>
      </c>
      <c r="F22" s="358" t="s">
        <v>63</v>
      </c>
      <c r="G22" s="356" t="s">
        <v>221</v>
      </c>
      <c r="H22" s="357">
        <v>28</v>
      </c>
      <c r="I22" s="357">
        <v>14</v>
      </c>
      <c r="J22" s="357">
        <v>1</v>
      </c>
      <c r="K22" s="357">
        <v>0</v>
      </c>
      <c r="L22" s="358" t="s">
        <v>63</v>
      </c>
      <c r="M22" s="356" t="s">
        <v>221</v>
      </c>
      <c r="N22" s="357">
        <v>28</v>
      </c>
      <c r="O22" s="357">
        <v>14</v>
      </c>
      <c r="P22" s="357">
        <v>1</v>
      </c>
      <c r="Q22" s="357">
        <v>0</v>
      </c>
      <c r="R22" s="358" t="s">
        <v>63</v>
      </c>
      <c r="S22" s="359" t="s">
        <v>221</v>
      </c>
      <c r="T22" s="360">
        <v>32</v>
      </c>
      <c r="U22" s="360">
        <v>16</v>
      </c>
      <c r="V22" s="360">
        <v>2</v>
      </c>
      <c r="W22" s="360">
        <v>1</v>
      </c>
      <c r="X22" s="361" t="s">
        <v>63</v>
      </c>
    </row>
    <row r="23" spans="1:24" ht="24.95" customHeight="1" x14ac:dyDescent="0.3">
      <c r="A23" s="362" t="s">
        <v>222</v>
      </c>
      <c r="B23" s="363">
        <v>31</v>
      </c>
      <c r="C23" s="363">
        <v>13</v>
      </c>
      <c r="D23" s="363">
        <v>8</v>
      </c>
      <c r="E23" s="363">
        <v>3</v>
      </c>
      <c r="F23" s="364" t="s">
        <v>449</v>
      </c>
      <c r="G23" s="362" t="s">
        <v>222</v>
      </c>
      <c r="H23" s="363">
        <v>31</v>
      </c>
      <c r="I23" s="363">
        <v>13</v>
      </c>
      <c r="J23" s="363">
        <v>8</v>
      </c>
      <c r="K23" s="363">
        <v>3</v>
      </c>
      <c r="L23" s="364" t="s">
        <v>449</v>
      </c>
      <c r="M23" s="362" t="s">
        <v>222</v>
      </c>
      <c r="N23" s="363">
        <v>31</v>
      </c>
      <c r="O23" s="363">
        <v>13</v>
      </c>
      <c r="P23" s="363">
        <v>8</v>
      </c>
      <c r="Q23" s="363">
        <v>3</v>
      </c>
      <c r="R23" s="364" t="s">
        <v>449</v>
      </c>
      <c r="S23" s="365" t="s">
        <v>222</v>
      </c>
      <c r="T23" s="366">
        <v>38</v>
      </c>
      <c r="U23" s="366">
        <v>20</v>
      </c>
      <c r="V23" s="366">
        <v>3</v>
      </c>
      <c r="W23" s="366">
        <v>2</v>
      </c>
      <c r="X23" s="367" t="s">
        <v>64</v>
      </c>
    </row>
    <row r="24" spans="1:24" ht="24.95" customHeight="1" x14ac:dyDescent="0.3">
      <c r="A24" s="362" t="s">
        <v>223</v>
      </c>
      <c r="B24" s="363">
        <v>30</v>
      </c>
      <c r="C24" s="363">
        <v>13</v>
      </c>
      <c r="D24" s="363">
        <v>1</v>
      </c>
      <c r="E24" s="363">
        <v>0</v>
      </c>
      <c r="F24" s="364" t="s">
        <v>2419</v>
      </c>
      <c r="G24" s="362" t="s">
        <v>223</v>
      </c>
      <c r="H24" s="363">
        <v>30</v>
      </c>
      <c r="I24" s="363">
        <v>13</v>
      </c>
      <c r="J24" s="363">
        <v>1</v>
      </c>
      <c r="K24" s="363">
        <v>0</v>
      </c>
      <c r="L24" s="364" t="s">
        <v>2419</v>
      </c>
      <c r="M24" s="362" t="s">
        <v>223</v>
      </c>
      <c r="N24" s="363">
        <v>30</v>
      </c>
      <c r="O24" s="363">
        <v>13</v>
      </c>
      <c r="P24" s="363">
        <v>1</v>
      </c>
      <c r="Q24" s="363">
        <v>0</v>
      </c>
      <c r="R24" s="364" t="s">
        <v>2419</v>
      </c>
      <c r="S24" s="365" t="s">
        <v>223</v>
      </c>
      <c r="T24" s="366">
        <v>34</v>
      </c>
      <c r="U24" s="366">
        <v>19</v>
      </c>
      <c r="V24" s="366">
        <v>3</v>
      </c>
      <c r="W24" s="366">
        <v>1</v>
      </c>
      <c r="X24" s="396" t="s">
        <v>447</v>
      </c>
    </row>
    <row r="25" spans="1:24" ht="30.75" customHeight="1" x14ac:dyDescent="0.3">
      <c r="A25" s="386"/>
      <c r="B25" s="387"/>
      <c r="C25" s="387"/>
      <c r="D25" s="387"/>
      <c r="E25" s="387"/>
      <c r="F25" s="368"/>
      <c r="G25" s="386"/>
      <c r="H25" s="387"/>
      <c r="I25" s="387"/>
      <c r="J25" s="387"/>
      <c r="K25" s="387"/>
      <c r="L25" s="368"/>
      <c r="M25" s="386"/>
      <c r="N25" s="387"/>
      <c r="O25" s="387"/>
      <c r="P25" s="387"/>
      <c r="Q25" s="387"/>
      <c r="R25" s="368"/>
      <c r="S25" s="397"/>
      <c r="T25" s="398"/>
      <c r="U25" s="398"/>
      <c r="V25" s="398"/>
      <c r="W25" s="398"/>
      <c r="X25" s="396"/>
    </row>
    <row r="26" spans="1:24" ht="30" customHeight="1" thickBot="1" x14ac:dyDescent="0.35">
      <c r="A26" s="377" t="s">
        <v>764</v>
      </c>
      <c r="B26" s="378">
        <f>SUM(B22:B25)</f>
        <v>89</v>
      </c>
      <c r="C26" s="378">
        <f>SUM(C22:C25)</f>
        <v>40</v>
      </c>
      <c r="D26" s="378">
        <f>SUM(D22:D25)</f>
        <v>10</v>
      </c>
      <c r="E26" s="378">
        <f>SUM(E22:E25)</f>
        <v>3</v>
      </c>
      <c r="F26" s="379"/>
      <c r="G26" s="377" t="s">
        <v>764</v>
      </c>
      <c r="H26" s="378">
        <f>SUM(H22:H25)</f>
        <v>89</v>
      </c>
      <c r="I26" s="378">
        <f>SUM(I22:I25)</f>
        <v>40</v>
      </c>
      <c r="J26" s="378">
        <f>SUM(J22:J25)</f>
        <v>10</v>
      </c>
      <c r="K26" s="378">
        <f>SUM(K22:K25)</f>
        <v>3</v>
      </c>
      <c r="L26" s="379"/>
      <c r="M26" s="377" t="s">
        <v>764</v>
      </c>
      <c r="N26" s="378">
        <f>SUM(N22:N25)</f>
        <v>89</v>
      </c>
      <c r="O26" s="378">
        <f>SUM(O22:O25)</f>
        <v>40</v>
      </c>
      <c r="P26" s="378">
        <f>SUM(P22:P25)</f>
        <v>10</v>
      </c>
      <c r="Q26" s="378">
        <f>SUM(Q22:Q25)</f>
        <v>3</v>
      </c>
      <c r="R26" s="379"/>
      <c r="S26" s="380" t="s">
        <v>764</v>
      </c>
      <c r="T26" s="381">
        <v>104</v>
      </c>
      <c r="U26" s="381">
        <v>55</v>
      </c>
      <c r="V26" s="381">
        <v>8</v>
      </c>
      <c r="W26" s="381">
        <v>4</v>
      </c>
      <c r="X26" s="382"/>
    </row>
    <row r="27" spans="1:24" ht="20.25" thickTop="1" thickBot="1" x14ac:dyDescent="0.35">
      <c r="A27" s="399"/>
      <c r="B27" s="355"/>
      <c r="C27" s="355"/>
      <c r="D27" s="355"/>
      <c r="E27" s="355"/>
      <c r="G27" s="399"/>
      <c r="H27" s="355"/>
      <c r="I27" s="355"/>
      <c r="J27" s="355"/>
      <c r="K27" s="355"/>
      <c r="M27" s="399"/>
      <c r="N27" s="355"/>
      <c r="O27" s="355"/>
      <c r="P27" s="355"/>
      <c r="Q27" s="355"/>
      <c r="S27" s="400"/>
      <c r="T27" s="401"/>
      <c r="U27" s="401"/>
      <c r="V27" s="401"/>
      <c r="W27" s="401"/>
      <c r="X27" s="348"/>
    </row>
    <row r="28" spans="1:24" s="408" customFormat="1" ht="39" customHeight="1" thickTop="1" thickBot="1" x14ac:dyDescent="0.35">
      <c r="A28" s="402" t="s">
        <v>450</v>
      </c>
      <c r="B28" s="403">
        <f>SUM(B11+B16+B21+B26)</f>
        <v>484</v>
      </c>
      <c r="C28" s="403">
        <f>SUM(C11+C16+C21+C26)</f>
        <v>227</v>
      </c>
      <c r="D28" s="403">
        <f>SUM(D11+D16+D21+D26)</f>
        <v>68</v>
      </c>
      <c r="E28" s="404">
        <f>SUM(E11+E16+E21+E26)</f>
        <v>32</v>
      </c>
      <c r="F28" s="405"/>
      <c r="G28" s="402" t="s">
        <v>450</v>
      </c>
      <c r="H28" s="403">
        <f>SUM(H11+H16+H21+H26)</f>
        <v>484</v>
      </c>
      <c r="I28" s="403">
        <f>SUM(I11+I16+I21+I26)</f>
        <v>227</v>
      </c>
      <c r="J28" s="403">
        <f>SUM(J11+J16+J21+J26)</f>
        <v>68</v>
      </c>
      <c r="K28" s="404">
        <f>SUM(K11+K16+K21+K26)</f>
        <v>32</v>
      </c>
      <c r="L28" s="405"/>
      <c r="M28" s="402" t="s">
        <v>450</v>
      </c>
      <c r="N28" s="403">
        <f>SUM(N11+N16+N21+N26)</f>
        <v>484</v>
      </c>
      <c r="O28" s="403">
        <f>SUM(O11+O16+O21+O26)</f>
        <v>227</v>
      </c>
      <c r="P28" s="403">
        <f>SUM(P11+P16+P21+P26)</f>
        <v>68</v>
      </c>
      <c r="Q28" s="404">
        <f>SUM(Q11+Q16+Q21+Q26)</f>
        <v>32</v>
      </c>
      <c r="R28" s="405"/>
      <c r="S28" s="352" t="s">
        <v>450</v>
      </c>
      <c r="T28" s="406">
        <v>454</v>
      </c>
      <c r="U28" s="406">
        <v>212</v>
      </c>
      <c r="V28" s="406">
        <v>47</v>
      </c>
      <c r="W28" s="406">
        <v>20</v>
      </c>
      <c r="X28" s="407"/>
    </row>
    <row r="29" spans="1:24" ht="20.25" thickTop="1" x14ac:dyDescent="0.35">
      <c r="B29" s="409"/>
      <c r="C29" s="410">
        <f>B28-C28</f>
        <v>257</v>
      </c>
      <c r="D29" s="410"/>
      <c r="E29" s="410">
        <f>D28-E28</f>
        <v>36</v>
      </c>
      <c r="I29" s="410">
        <f>H28-I28</f>
        <v>257</v>
      </c>
      <c r="J29" s="410"/>
      <c r="K29" s="410">
        <f>J28-K28</f>
        <v>36</v>
      </c>
      <c r="O29" s="410">
        <f>N28-O28</f>
        <v>257</v>
      </c>
      <c r="P29" s="410"/>
      <c r="Q29" s="410">
        <f>P28-Q28</f>
        <v>36</v>
      </c>
      <c r="S29" s="348"/>
      <c r="T29" s="411"/>
      <c r="U29" s="410">
        <f>T28-U28</f>
        <v>242</v>
      </c>
      <c r="V29" s="410"/>
      <c r="W29" s="410">
        <f>V28-W28</f>
        <v>27</v>
      </c>
      <c r="X29" s="348"/>
    </row>
    <row r="30" spans="1:24" x14ac:dyDescent="0.3">
      <c r="B30" s="346"/>
      <c r="S30" s="348"/>
      <c r="T30" s="348"/>
      <c r="U30" s="348"/>
      <c r="V30" s="348"/>
      <c r="W30" s="348"/>
      <c r="X30" s="348"/>
    </row>
    <row r="35" spans="19:24" x14ac:dyDescent="0.3">
      <c r="S35" s="412"/>
      <c r="T35" s="411"/>
      <c r="U35" s="499"/>
      <c r="V35" s="499"/>
      <c r="W35" s="411"/>
      <c r="X35" s="413"/>
    </row>
    <row r="36" spans="19:24" x14ac:dyDescent="0.3">
      <c r="S36" s="412"/>
      <c r="T36" s="411"/>
      <c r="U36" s="400"/>
      <c r="V36" s="400"/>
      <c r="W36" s="411"/>
      <c r="X36" s="413"/>
    </row>
    <row r="37" spans="19:24" x14ac:dyDescent="0.3">
      <c r="S37" s="412"/>
      <c r="T37" s="411"/>
      <c r="U37" s="411"/>
      <c r="V37" s="413"/>
      <c r="W37" s="411"/>
      <c r="X37" s="413"/>
    </row>
    <row r="38" spans="19:24" x14ac:dyDescent="0.3">
      <c r="S38" s="412"/>
      <c r="T38" s="411"/>
      <c r="U38" s="411"/>
      <c r="V38" s="413"/>
      <c r="W38" s="411"/>
      <c r="X38" s="413"/>
    </row>
    <row r="39" spans="19:24" x14ac:dyDescent="0.3">
      <c r="S39" s="412"/>
      <c r="T39" s="411"/>
      <c r="U39" s="411"/>
      <c r="V39" s="413"/>
      <c r="W39" s="411"/>
      <c r="X39" s="413"/>
    </row>
    <row r="40" spans="19:24" x14ac:dyDescent="0.3">
      <c r="S40" s="412"/>
      <c r="T40" s="411"/>
      <c r="U40" s="411"/>
      <c r="V40" s="413"/>
      <c r="W40" s="411"/>
      <c r="X40" s="413"/>
    </row>
    <row r="41" spans="19:24" x14ac:dyDescent="0.3">
      <c r="S41" s="412"/>
      <c r="T41" s="411"/>
      <c r="U41" s="411"/>
      <c r="V41" s="413"/>
      <c r="W41" s="411"/>
      <c r="X41" s="413"/>
    </row>
    <row r="42" spans="19:24" x14ac:dyDescent="0.3">
      <c r="S42" s="411"/>
      <c r="T42" s="411"/>
      <c r="U42" s="411"/>
      <c r="V42" s="413"/>
      <c r="W42" s="413"/>
      <c r="X42" s="413"/>
    </row>
    <row r="43" spans="19:24" x14ac:dyDescent="0.3">
      <c r="S43" s="411"/>
      <c r="T43" s="411"/>
      <c r="U43" s="411"/>
      <c r="V43" s="411"/>
      <c r="W43" s="411"/>
      <c r="X43" s="411"/>
    </row>
    <row r="44" spans="19:24" x14ac:dyDescent="0.3">
      <c r="S44" s="411"/>
      <c r="T44" s="411"/>
      <c r="U44" s="411"/>
      <c r="V44" s="411"/>
      <c r="W44" s="411"/>
      <c r="X44" s="411"/>
    </row>
    <row r="45" spans="19:24" x14ac:dyDescent="0.3">
      <c r="S45" s="348"/>
      <c r="T45" s="348"/>
      <c r="U45" s="348"/>
      <c r="V45" s="348"/>
      <c r="W45" s="348"/>
      <c r="X45" s="348"/>
    </row>
    <row r="46" spans="19:24" x14ac:dyDescent="0.3">
      <c r="S46" s="348"/>
      <c r="T46" s="348"/>
      <c r="U46" s="348"/>
      <c r="V46" s="348"/>
      <c r="W46" s="348"/>
      <c r="X46" s="348"/>
    </row>
    <row r="47" spans="19:24" x14ac:dyDescent="0.3">
      <c r="S47" s="348"/>
      <c r="T47" s="348"/>
      <c r="U47" s="348"/>
      <c r="V47" s="348"/>
      <c r="W47" s="348"/>
      <c r="X47" s="348"/>
    </row>
    <row r="48" spans="19:24" x14ac:dyDescent="0.3">
      <c r="S48" s="348"/>
      <c r="T48" s="348"/>
      <c r="U48" s="348"/>
      <c r="V48" s="348"/>
      <c r="W48" s="348"/>
      <c r="X48" s="348"/>
    </row>
    <row r="49" spans="19:24" x14ac:dyDescent="0.3">
      <c r="S49" s="348"/>
      <c r="T49" s="348"/>
      <c r="U49" s="348"/>
      <c r="V49" s="348"/>
      <c r="W49" s="348"/>
      <c r="X49" s="348"/>
    </row>
  </sheetData>
  <mergeCells count="4">
    <mergeCell ref="A1:F1"/>
    <mergeCell ref="A2:F2"/>
    <mergeCell ref="A4:F4"/>
    <mergeCell ref="U35:V35"/>
  </mergeCells>
  <pageMargins left="0.96" right="0.75" top="0.7" bottom="0.67" header="0.5" footer="0.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I22" sqref="I22"/>
    </sheetView>
  </sheetViews>
  <sheetFormatPr defaultRowHeight="15" x14ac:dyDescent="0.25"/>
  <cols>
    <col min="1" max="1" width="6.28515625" style="18" customWidth="1"/>
    <col min="2" max="2" width="32.85546875" style="18" customWidth="1"/>
    <col min="3" max="3" width="16.140625" style="18" customWidth="1"/>
    <col min="4" max="4" width="13.28515625" style="18" customWidth="1"/>
    <col min="5" max="5" width="18.42578125" style="18" customWidth="1"/>
    <col min="6" max="6" width="18.5703125" style="18" customWidth="1"/>
    <col min="7" max="7" width="15.7109375" style="18" customWidth="1"/>
    <col min="8" max="9" width="7.140625" style="17" customWidth="1"/>
    <col min="10" max="10" width="12.28515625" style="17" customWidth="1"/>
    <col min="11" max="16384" width="9.140625" style="18"/>
  </cols>
  <sheetData>
    <row r="1" spans="1:10" s="2" customFormat="1" ht="16.5" x14ac:dyDescent="0.25">
      <c r="A1" s="501" t="s">
        <v>239</v>
      </c>
      <c r="B1" s="501"/>
      <c r="D1" s="491" t="s">
        <v>25</v>
      </c>
      <c r="E1" s="491"/>
      <c r="F1" s="491"/>
      <c r="G1" s="491"/>
      <c r="H1" s="3"/>
      <c r="I1" s="3"/>
      <c r="J1" s="3"/>
    </row>
    <row r="2" spans="1:10" s="2" customFormat="1" ht="16.5" customHeight="1" x14ac:dyDescent="0.25">
      <c r="A2" s="502" t="s">
        <v>26</v>
      </c>
      <c r="B2" s="502"/>
      <c r="D2" s="502" t="s">
        <v>27</v>
      </c>
      <c r="E2" s="502"/>
      <c r="F2" s="502"/>
      <c r="G2" s="502"/>
      <c r="H2" s="3"/>
      <c r="I2" s="3"/>
      <c r="J2" s="3"/>
    </row>
    <row r="3" spans="1:10" s="2" customFormat="1" ht="34.5" customHeight="1" x14ac:dyDescent="0.3">
      <c r="A3" s="500" t="s">
        <v>119</v>
      </c>
      <c r="B3" s="500"/>
      <c r="C3" s="500"/>
      <c r="D3" s="500"/>
      <c r="E3" s="500"/>
      <c r="F3" s="500"/>
      <c r="G3" s="500"/>
      <c r="H3" s="5"/>
      <c r="I3" s="5"/>
      <c r="J3" s="5"/>
    </row>
    <row r="4" spans="1:10" s="2" customFormat="1" ht="17.25" customHeight="1" x14ac:dyDescent="0.3">
      <c r="A4" s="492" t="s">
        <v>120</v>
      </c>
      <c r="B4" s="492"/>
      <c r="C4" s="492"/>
      <c r="D4" s="492"/>
      <c r="E4" s="492"/>
      <c r="F4" s="492"/>
      <c r="G4" s="492"/>
      <c r="H4" s="5"/>
      <c r="I4" s="5"/>
      <c r="J4" s="5"/>
    </row>
    <row r="5" spans="1:10" s="2" customFormat="1" ht="18" customHeight="1" x14ac:dyDescent="0.3">
      <c r="A5" s="488" t="s">
        <v>121</v>
      </c>
      <c r="B5" s="488"/>
      <c r="C5" s="488"/>
      <c r="D5" s="488"/>
      <c r="E5" s="488"/>
      <c r="F5" s="488"/>
      <c r="G5" s="488"/>
      <c r="H5" s="7"/>
      <c r="I5" s="7"/>
      <c r="J5" s="7"/>
    </row>
    <row r="6" spans="1:10" s="2" customFormat="1" ht="15.75" customHeight="1" x14ac:dyDescent="0.25">
      <c r="A6" s="505"/>
      <c r="B6" s="505"/>
      <c r="C6" s="505"/>
      <c r="D6" s="505"/>
      <c r="E6" s="505"/>
      <c r="F6" s="505"/>
      <c r="G6" s="6"/>
      <c r="H6" s="7"/>
      <c r="I6" s="7"/>
      <c r="J6" s="7"/>
    </row>
    <row r="7" spans="1:10" s="12" customFormat="1" ht="28.5" customHeight="1" x14ac:dyDescent="0.2">
      <c r="A7" s="84" t="s">
        <v>766</v>
      </c>
      <c r="B7" s="84" t="s">
        <v>29</v>
      </c>
      <c r="C7" s="84" t="s">
        <v>30</v>
      </c>
      <c r="D7" s="84" t="s">
        <v>770</v>
      </c>
      <c r="E7" s="84" t="s">
        <v>116</v>
      </c>
      <c r="F7" s="84" t="s">
        <v>117</v>
      </c>
      <c r="G7" s="84" t="s">
        <v>31</v>
      </c>
      <c r="H7" s="9"/>
      <c r="I7" s="9"/>
      <c r="J7" s="9"/>
    </row>
    <row r="8" spans="1:10" ht="24.95" customHeight="1" x14ac:dyDescent="0.3">
      <c r="A8" s="85" t="s">
        <v>710</v>
      </c>
      <c r="B8" s="86" t="s">
        <v>87</v>
      </c>
      <c r="C8" s="87" t="s">
        <v>405</v>
      </c>
      <c r="D8" s="85" t="s">
        <v>221</v>
      </c>
      <c r="E8" s="88">
        <v>100000</v>
      </c>
      <c r="F8" s="89"/>
      <c r="G8" s="85"/>
    </row>
    <row r="9" spans="1:10" ht="24.95" customHeight="1" x14ac:dyDescent="0.3">
      <c r="A9" s="90" t="s">
        <v>712</v>
      </c>
      <c r="B9" s="91" t="s">
        <v>88</v>
      </c>
      <c r="C9" s="92" t="s">
        <v>406</v>
      </c>
      <c r="D9" s="92" t="s">
        <v>221</v>
      </c>
      <c r="E9" s="93">
        <v>100000</v>
      </c>
      <c r="F9" s="94"/>
      <c r="G9" s="90"/>
    </row>
    <row r="10" spans="1:10" ht="24.95" customHeight="1" x14ac:dyDescent="0.3">
      <c r="A10" s="90" t="s">
        <v>726</v>
      </c>
      <c r="B10" s="91" t="s">
        <v>89</v>
      </c>
      <c r="C10" s="92" t="s">
        <v>407</v>
      </c>
      <c r="D10" s="92" t="s">
        <v>221</v>
      </c>
      <c r="E10" s="93">
        <v>100000</v>
      </c>
      <c r="F10" s="94"/>
      <c r="G10" s="90"/>
    </row>
    <row r="11" spans="1:10" ht="24.95" customHeight="1" x14ac:dyDescent="0.3">
      <c r="A11" s="90" t="s">
        <v>728</v>
      </c>
      <c r="B11" s="91" t="s">
        <v>91</v>
      </c>
      <c r="C11" s="92" t="s">
        <v>204</v>
      </c>
      <c r="D11" s="92" t="s">
        <v>221</v>
      </c>
      <c r="E11" s="93">
        <v>100000</v>
      </c>
      <c r="F11" s="94"/>
      <c r="G11" s="90"/>
    </row>
    <row r="12" spans="1:10" ht="24.95" customHeight="1" x14ac:dyDescent="0.3">
      <c r="A12" s="90" t="s">
        <v>730</v>
      </c>
      <c r="B12" s="91" t="s">
        <v>92</v>
      </c>
      <c r="C12" s="92" t="s">
        <v>205</v>
      </c>
      <c r="D12" s="95" t="s">
        <v>222</v>
      </c>
      <c r="E12" s="93">
        <v>100000</v>
      </c>
      <c r="F12" s="94"/>
      <c r="G12" s="90"/>
    </row>
    <row r="13" spans="1:10" ht="24.95" customHeight="1" x14ac:dyDescent="0.3">
      <c r="A13" s="90" t="s">
        <v>732</v>
      </c>
      <c r="B13" s="91" t="s">
        <v>93</v>
      </c>
      <c r="C13" s="92" t="s">
        <v>206</v>
      </c>
      <c r="D13" s="95" t="s">
        <v>222</v>
      </c>
      <c r="E13" s="93">
        <v>100000</v>
      </c>
      <c r="F13" s="94"/>
      <c r="G13" s="90"/>
    </row>
    <row r="14" spans="1:10" ht="24.95" customHeight="1" x14ac:dyDescent="0.3">
      <c r="A14" s="96"/>
      <c r="B14" s="97"/>
      <c r="C14" s="98"/>
      <c r="D14" s="99"/>
      <c r="E14" s="100"/>
      <c r="F14" s="101"/>
      <c r="G14" s="96"/>
    </row>
    <row r="15" spans="1:10" ht="24.95" customHeight="1" x14ac:dyDescent="0.3">
      <c r="A15" s="503" t="s">
        <v>118</v>
      </c>
      <c r="B15" s="504"/>
      <c r="C15" s="102"/>
      <c r="D15" s="102"/>
      <c r="E15" s="103">
        <v>600000</v>
      </c>
      <c r="F15" s="102"/>
      <c r="G15" s="102"/>
    </row>
    <row r="16" spans="1:10" ht="12" customHeight="1" x14ac:dyDescent="0.25">
      <c r="A16" s="28"/>
      <c r="B16" s="29"/>
      <c r="C16" s="1"/>
      <c r="D16" s="1"/>
      <c r="E16" s="1"/>
      <c r="J16" s="30"/>
    </row>
    <row r="17" spans="1:10" ht="19.5" customHeight="1" x14ac:dyDescent="0.25">
      <c r="A17" s="28"/>
      <c r="B17" s="104" t="s">
        <v>122</v>
      </c>
      <c r="C17" s="1"/>
      <c r="D17" s="1"/>
      <c r="E17" s="1"/>
      <c r="J17" s="30"/>
    </row>
    <row r="18" spans="1:10" ht="21" customHeight="1" x14ac:dyDescent="0.3">
      <c r="A18" s="507"/>
      <c r="B18" s="83" t="s">
        <v>451</v>
      </c>
      <c r="C18" s="31"/>
      <c r="D18" s="31"/>
      <c r="E18" s="506" t="s">
        <v>452</v>
      </c>
      <c r="F18" s="506"/>
      <c r="G18" s="31"/>
      <c r="H18" s="33"/>
      <c r="J18" s="30"/>
    </row>
    <row r="19" spans="1:10" ht="15.75" x14ac:dyDescent="0.25">
      <c r="A19" s="507"/>
      <c r="B19" s="31"/>
      <c r="C19" s="31"/>
      <c r="D19" s="31"/>
      <c r="E19" s="31"/>
      <c r="F19" s="31"/>
      <c r="G19" s="31"/>
      <c r="H19" s="33"/>
      <c r="J19" s="30"/>
    </row>
    <row r="20" spans="1:10" x14ac:dyDescent="0.25">
      <c r="A20" s="507"/>
      <c r="B20" s="508"/>
      <c r="C20" s="508"/>
      <c r="D20" s="508"/>
      <c r="E20" s="508"/>
      <c r="F20" s="508"/>
      <c r="G20" s="508"/>
      <c r="H20" s="508"/>
      <c r="J20" s="30"/>
    </row>
    <row r="21" spans="1:10" ht="15" customHeight="1" x14ac:dyDescent="0.25">
      <c r="A21" s="507"/>
      <c r="B21" s="509"/>
      <c r="C21" s="509"/>
      <c r="D21" s="509"/>
      <c r="E21" s="509"/>
      <c r="F21" s="509"/>
      <c r="G21" s="509"/>
      <c r="H21" s="509"/>
      <c r="J21" s="30"/>
    </row>
    <row r="22" spans="1:10" ht="15.75" x14ac:dyDescent="0.25">
      <c r="A22" s="28"/>
      <c r="B22" s="31"/>
      <c r="C22" s="34"/>
      <c r="D22" s="34"/>
      <c r="E22" s="34"/>
      <c r="F22" s="34"/>
      <c r="G22" s="34"/>
    </row>
    <row r="23" spans="1:10" ht="17.25" customHeight="1" x14ac:dyDescent="0.3">
      <c r="A23" s="28"/>
      <c r="B23" s="34"/>
      <c r="C23" s="34"/>
      <c r="D23" s="34"/>
      <c r="E23" s="34"/>
      <c r="H23" s="35"/>
    </row>
    <row r="24" spans="1:10" ht="18.75" x14ac:dyDescent="0.25">
      <c r="E24" s="506" t="s">
        <v>267</v>
      </c>
      <c r="F24" s="506"/>
    </row>
  </sheetData>
  <mergeCells count="14">
    <mergeCell ref="A5:G5"/>
    <mergeCell ref="A15:B15"/>
    <mergeCell ref="A6:F6"/>
    <mergeCell ref="E24:F24"/>
    <mergeCell ref="E18:F18"/>
    <mergeCell ref="A18:A21"/>
    <mergeCell ref="B20:H20"/>
    <mergeCell ref="B21:H21"/>
    <mergeCell ref="A4:G4"/>
    <mergeCell ref="A3:G3"/>
    <mergeCell ref="A1:B1"/>
    <mergeCell ref="D1:G1"/>
    <mergeCell ref="A2:B2"/>
    <mergeCell ref="D2:G2"/>
  </mergeCells>
  <phoneticPr fontId="0" type="noConversion"/>
  <printOptions horizontalCentered="1"/>
  <pageMargins left="1.02" right="0.8" top="0.8" bottom="0.25" header="0.41" footer="0.25"/>
  <pageSetup paperSize="9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topLeftCell="A145" workbookViewId="0">
      <selection activeCell="H45" sqref="H45"/>
    </sheetView>
  </sheetViews>
  <sheetFormatPr defaultRowHeight="16.5" x14ac:dyDescent="0.25"/>
  <cols>
    <col min="1" max="1" width="6.140625" style="105" customWidth="1"/>
    <col min="2" max="2" width="6.42578125" style="105" customWidth="1"/>
    <col min="3" max="3" width="22.7109375" style="105" customWidth="1"/>
    <col min="4" max="4" width="4.7109375" style="105" customWidth="1"/>
    <col min="5" max="5" width="11.85546875" style="105" customWidth="1"/>
    <col min="6" max="6" width="12.5703125" style="105" customWidth="1"/>
    <col min="7" max="7" width="19.28515625" style="105" customWidth="1"/>
    <col min="8" max="8" width="21.140625" style="105" customWidth="1"/>
    <col min="9" max="9" width="23.85546875" style="105" customWidth="1"/>
    <col min="10" max="10" width="8.28515625" style="105" customWidth="1"/>
    <col min="11" max="11" width="7.7109375" style="105" customWidth="1"/>
    <col min="12" max="12" width="26" style="105" bestFit="1" customWidth="1"/>
    <col min="13" max="16384" width="9.140625" style="105"/>
  </cols>
  <sheetData>
    <row r="1" spans="1:17" ht="16.5" customHeight="1" x14ac:dyDescent="0.25">
      <c r="A1" s="513" t="s">
        <v>239</v>
      </c>
      <c r="B1" s="513"/>
      <c r="C1" s="513"/>
      <c r="D1" s="513"/>
      <c r="F1" s="514" t="s">
        <v>714</v>
      </c>
      <c r="G1" s="514"/>
      <c r="H1" s="514"/>
      <c r="I1" s="514"/>
    </row>
    <row r="2" spans="1:17" ht="16.5" customHeight="1" x14ac:dyDescent="0.25">
      <c r="A2" s="514" t="s">
        <v>26</v>
      </c>
      <c r="B2" s="514"/>
      <c r="C2" s="514"/>
      <c r="D2" s="514"/>
      <c r="F2" s="514" t="s">
        <v>715</v>
      </c>
      <c r="G2" s="514"/>
      <c r="H2" s="514"/>
      <c r="I2" s="514"/>
    </row>
    <row r="3" spans="1:17" ht="12.75" customHeight="1" x14ac:dyDescent="0.25"/>
    <row r="4" spans="1:17" ht="18.75" customHeight="1" x14ac:dyDescent="0.3">
      <c r="A4" s="512" t="s">
        <v>725</v>
      </c>
      <c r="B4" s="512"/>
      <c r="C4" s="512"/>
      <c r="D4" s="512"/>
      <c r="E4" s="512"/>
      <c r="F4" s="512"/>
      <c r="G4" s="512"/>
      <c r="H4" s="512"/>
      <c r="I4" s="512"/>
    </row>
    <row r="5" spans="1:17" ht="18.75" customHeight="1" x14ac:dyDescent="0.3">
      <c r="A5" s="512" t="s">
        <v>916</v>
      </c>
      <c r="B5" s="512"/>
      <c r="C5" s="512"/>
      <c r="D5" s="512"/>
      <c r="E5" s="512"/>
      <c r="F5" s="512"/>
      <c r="G5" s="512"/>
      <c r="H5" s="512"/>
      <c r="I5" s="512"/>
    </row>
    <row r="6" spans="1:17" ht="8.25" customHeight="1" x14ac:dyDescent="0.25"/>
    <row r="7" spans="1:17" s="107" customFormat="1" ht="33.75" customHeight="1" x14ac:dyDescent="0.2">
      <c r="A7" s="142" t="s">
        <v>716</v>
      </c>
      <c r="B7" s="142" t="s">
        <v>770</v>
      </c>
      <c r="C7" s="142" t="s">
        <v>717</v>
      </c>
      <c r="D7" s="142" t="s">
        <v>207</v>
      </c>
      <c r="E7" s="142" t="s">
        <v>718</v>
      </c>
      <c r="F7" s="148" t="s">
        <v>719</v>
      </c>
      <c r="G7" s="148" t="s">
        <v>720</v>
      </c>
      <c r="H7" s="148" t="s">
        <v>721</v>
      </c>
      <c r="I7" s="148" t="s">
        <v>722</v>
      </c>
      <c r="J7" s="148" t="s">
        <v>31</v>
      </c>
      <c r="K7" s="149" t="s">
        <v>408</v>
      </c>
      <c r="L7" s="510" t="s">
        <v>972</v>
      </c>
      <c r="M7" s="510"/>
      <c r="N7" s="510"/>
      <c r="O7" s="510" t="s">
        <v>973</v>
      </c>
      <c r="P7" s="510"/>
      <c r="Q7" s="510"/>
    </row>
    <row r="8" spans="1:17" s="110" customFormat="1" ht="18" customHeight="1" x14ac:dyDescent="0.25">
      <c r="A8" s="165">
        <f>IF(COUNTA(B8),1,"")</f>
        <v>1</v>
      </c>
      <c r="B8" s="243" t="s">
        <v>210</v>
      </c>
      <c r="C8" s="267" t="s">
        <v>531</v>
      </c>
      <c r="D8" s="244"/>
      <c r="E8" s="245">
        <v>38652</v>
      </c>
      <c r="F8" s="244" t="s">
        <v>228</v>
      </c>
      <c r="G8" s="246" t="s">
        <v>822</v>
      </c>
      <c r="H8" s="247" t="s">
        <v>77</v>
      </c>
      <c r="I8" s="151" t="s">
        <v>959</v>
      </c>
      <c r="J8" s="240" t="s">
        <v>960</v>
      </c>
      <c r="K8" s="166"/>
      <c r="L8" s="152" t="s">
        <v>761</v>
      </c>
      <c r="M8" s="106" t="s">
        <v>974</v>
      </c>
      <c r="N8" s="106"/>
      <c r="O8" s="152" t="s">
        <v>761</v>
      </c>
      <c r="P8" s="106" t="s">
        <v>974</v>
      </c>
      <c r="Q8" s="106"/>
    </row>
    <row r="9" spans="1:17" s="110" customFormat="1" ht="18" customHeight="1" x14ac:dyDescent="0.2">
      <c r="A9" s="165">
        <f t="shared" ref="A9:A39" si="0">IF(COUNTA(B9),A8+1,"")</f>
        <v>2</v>
      </c>
      <c r="B9" s="243" t="s">
        <v>210</v>
      </c>
      <c r="C9" s="267" t="s">
        <v>946</v>
      </c>
      <c r="D9" s="244"/>
      <c r="E9" s="248">
        <v>38505</v>
      </c>
      <c r="F9" s="244" t="s">
        <v>947</v>
      </c>
      <c r="G9" s="246" t="s">
        <v>948</v>
      </c>
      <c r="H9" s="246" t="s">
        <v>949</v>
      </c>
      <c r="I9" s="246" t="s">
        <v>782</v>
      </c>
      <c r="J9" s="265" t="s">
        <v>950</v>
      </c>
      <c r="K9" s="166"/>
      <c r="L9" s="152" t="s">
        <v>762</v>
      </c>
      <c r="M9" s="106" t="s">
        <v>974</v>
      </c>
      <c r="N9" s="106"/>
      <c r="O9" s="152" t="s">
        <v>762</v>
      </c>
      <c r="P9" s="106" t="s">
        <v>974</v>
      </c>
      <c r="Q9" s="106"/>
    </row>
    <row r="10" spans="1:17" s="110" customFormat="1" ht="18" customHeight="1" x14ac:dyDescent="0.25">
      <c r="A10" s="165">
        <f t="shared" si="0"/>
        <v>3</v>
      </c>
      <c r="B10" s="243" t="s">
        <v>210</v>
      </c>
      <c r="C10" s="267" t="s">
        <v>918</v>
      </c>
      <c r="D10" s="244"/>
      <c r="E10" s="249" t="s">
        <v>955</v>
      </c>
      <c r="F10" s="244" t="s">
        <v>947</v>
      </c>
      <c r="G10" s="247" t="s">
        <v>956</v>
      </c>
      <c r="H10" s="247" t="s">
        <v>957</v>
      </c>
      <c r="I10" s="151" t="s">
        <v>782</v>
      </c>
      <c r="J10" s="265" t="s">
        <v>958</v>
      </c>
      <c r="K10" s="166"/>
      <c r="L10" s="152" t="s">
        <v>763</v>
      </c>
      <c r="M10" s="106" t="s">
        <v>975</v>
      </c>
      <c r="N10" s="106" t="s">
        <v>976</v>
      </c>
      <c r="O10" s="152" t="s">
        <v>763</v>
      </c>
      <c r="P10" s="106" t="s">
        <v>974</v>
      </c>
      <c r="Q10" s="106" t="s">
        <v>976</v>
      </c>
    </row>
    <row r="11" spans="1:17" s="110" customFormat="1" ht="18" customHeight="1" x14ac:dyDescent="0.2">
      <c r="A11" s="165">
        <f t="shared" si="0"/>
        <v>4</v>
      </c>
      <c r="B11" s="243" t="s">
        <v>210</v>
      </c>
      <c r="C11" s="267" t="s">
        <v>919</v>
      </c>
      <c r="D11" s="244" t="s">
        <v>774</v>
      </c>
      <c r="E11" s="248">
        <v>37375</v>
      </c>
      <c r="F11" s="244" t="s">
        <v>951</v>
      </c>
      <c r="G11" s="246" t="s">
        <v>952</v>
      </c>
      <c r="H11" s="246" t="s">
        <v>953</v>
      </c>
      <c r="I11" s="246" t="s">
        <v>782</v>
      </c>
      <c r="J11" s="265" t="s">
        <v>954</v>
      </c>
      <c r="K11" s="166"/>
      <c r="L11" s="152" t="s">
        <v>764</v>
      </c>
      <c r="M11" s="106" t="s">
        <v>409</v>
      </c>
      <c r="N11" s="106"/>
      <c r="O11" s="152" t="s">
        <v>764</v>
      </c>
      <c r="P11" s="106" t="s">
        <v>409</v>
      </c>
      <c r="Q11" s="106"/>
    </row>
    <row r="12" spans="1:17" s="110" customFormat="1" ht="18" customHeight="1" x14ac:dyDescent="0.2">
      <c r="A12" s="165">
        <f t="shared" si="0"/>
        <v>5</v>
      </c>
      <c r="B12" s="250" t="s">
        <v>211</v>
      </c>
      <c r="C12" s="109" t="s">
        <v>566</v>
      </c>
      <c r="D12" s="108"/>
      <c r="E12" s="251">
        <v>37861</v>
      </c>
      <c r="F12" s="108" t="s">
        <v>228</v>
      </c>
      <c r="G12" s="151" t="s">
        <v>567</v>
      </c>
      <c r="H12" s="151" t="s">
        <v>568</v>
      </c>
      <c r="I12" s="151" t="s">
        <v>782</v>
      </c>
      <c r="J12" s="240" t="s">
        <v>929</v>
      </c>
      <c r="K12" s="166"/>
    </row>
    <row r="13" spans="1:17" s="110" customFormat="1" ht="18" customHeight="1" x14ac:dyDescent="0.2">
      <c r="A13" s="165">
        <f t="shared" si="0"/>
        <v>6</v>
      </c>
      <c r="B13" s="250" t="s">
        <v>211</v>
      </c>
      <c r="C13" s="109" t="s">
        <v>576</v>
      </c>
      <c r="D13" s="108"/>
      <c r="E13" s="251">
        <v>38803</v>
      </c>
      <c r="F13" s="108" t="s">
        <v>225</v>
      </c>
      <c r="G13" s="151" t="s">
        <v>578</v>
      </c>
      <c r="H13" s="151" t="s">
        <v>75</v>
      </c>
      <c r="I13" s="151" t="s">
        <v>782</v>
      </c>
      <c r="J13" s="240" t="s">
        <v>932</v>
      </c>
      <c r="K13" s="166"/>
      <c r="L13" s="222" t="s">
        <v>977</v>
      </c>
      <c r="M13" s="223">
        <f>COUNTIF(B8:B39,"6A")</f>
        <v>0</v>
      </c>
      <c r="N13" s="224"/>
    </row>
    <row r="14" spans="1:17" s="110" customFormat="1" ht="18" customHeight="1" x14ac:dyDescent="0.2">
      <c r="A14" s="165">
        <f t="shared" si="0"/>
        <v>7</v>
      </c>
      <c r="B14" s="250" t="s">
        <v>211</v>
      </c>
      <c r="C14" s="109" t="s">
        <v>582</v>
      </c>
      <c r="D14" s="108" t="s">
        <v>774</v>
      </c>
      <c r="E14" s="251">
        <v>38580</v>
      </c>
      <c r="F14" s="108" t="s">
        <v>227</v>
      </c>
      <c r="G14" s="151" t="s">
        <v>583</v>
      </c>
      <c r="H14" s="151" t="s">
        <v>584</v>
      </c>
      <c r="I14" s="151" t="s">
        <v>782</v>
      </c>
      <c r="J14" s="240" t="s">
        <v>930</v>
      </c>
      <c r="K14" s="166"/>
      <c r="L14" s="225" t="s">
        <v>978</v>
      </c>
      <c r="M14" s="226">
        <f>COUNTIF(B8:B39,"6B")</f>
        <v>0</v>
      </c>
      <c r="N14" s="227"/>
    </row>
    <row r="15" spans="1:17" s="110" customFormat="1" ht="18" customHeight="1" x14ac:dyDescent="0.2">
      <c r="A15" s="165">
        <f t="shared" si="0"/>
        <v>8</v>
      </c>
      <c r="B15" s="250" t="s">
        <v>211</v>
      </c>
      <c r="C15" s="109" t="s">
        <v>316</v>
      </c>
      <c r="D15" s="108" t="s">
        <v>774</v>
      </c>
      <c r="E15" s="251">
        <v>38558</v>
      </c>
      <c r="F15" s="108" t="s">
        <v>228</v>
      </c>
      <c r="G15" s="151" t="s">
        <v>274</v>
      </c>
      <c r="H15" s="151" t="s">
        <v>317</v>
      </c>
      <c r="I15" s="151" t="s">
        <v>782</v>
      </c>
      <c r="J15" s="240" t="s">
        <v>930</v>
      </c>
      <c r="K15" s="166"/>
      <c r="L15" s="225" t="s">
        <v>979</v>
      </c>
      <c r="M15" s="226">
        <f>COUNTIF(B8:B39,"6C")</f>
        <v>4</v>
      </c>
      <c r="N15" s="227"/>
    </row>
    <row r="16" spans="1:17" s="110" customFormat="1" ht="18" customHeight="1" x14ac:dyDescent="0.2">
      <c r="A16" s="165">
        <f t="shared" si="0"/>
        <v>9</v>
      </c>
      <c r="B16" s="250" t="s">
        <v>211</v>
      </c>
      <c r="C16" s="109" t="s">
        <v>632</v>
      </c>
      <c r="D16" s="108" t="s">
        <v>774</v>
      </c>
      <c r="E16" s="251">
        <v>38412</v>
      </c>
      <c r="F16" s="108" t="s">
        <v>224</v>
      </c>
      <c r="G16" s="151" t="s">
        <v>633</v>
      </c>
      <c r="H16" s="151" t="s">
        <v>634</v>
      </c>
      <c r="I16" s="151" t="s">
        <v>782</v>
      </c>
      <c r="J16" s="240" t="s">
        <v>931</v>
      </c>
      <c r="K16" s="166"/>
      <c r="L16" s="225" t="s">
        <v>980</v>
      </c>
      <c r="M16" s="226">
        <f>COUNTIF(B8:B39,"6D")</f>
        <v>5</v>
      </c>
      <c r="N16" s="227"/>
    </row>
    <row r="17" spans="1:14" s="110" customFormat="1" ht="18" customHeight="1" x14ac:dyDescent="0.2">
      <c r="A17" s="165">
        <f t="shared" si="0"/>
        <v>10</v>
      </c>
      <c r="B17" s="252" t="s">
        <v>212</v>
      </c>
      <c r="C17" s="268" t="s">
        <v>912</v>
      </c>
      <c r="D17" s="253"/>
      <c r="E17" s="254" t="s">
        <v>577</v>
      </c>
      <c r="F17" s="244" t="s">
        <v>225</v>
      </c>
      <c r="G17" s="255" t="s">
        <v>578</v>
      </c>
      <c r="H17" s="255" t="s">
        <v>75</v>
      </c>
      <c r="I17" s="255" t="s">
        <v>782</v>
      </c>
      <c r="J17" s="240" t="s">
        <v>963</v>
      </c>
      <c r="K17" s="166"/>
      <c r="L17" s="228" t="s">
        <v>981</v>
      </c>
      <c r="M17" s="229">
        <f>COUNTIF(B8:B39,"6E")</f>
        <v>4</v>
      </c>
      <c r="N17" s="230">
        <f>M13+M14+M15+M16+M17</f>
        <v>13</v>
      </c>
    </row>
    <row r="18" spans="1:14" s="110" customFormat="1" ht="18" customHeight="1" x14ac:dyDescent="0.25">
      <c r="A18" s="165">
        <f t="shared" si="0"/>
        <v>11</v>
      </c>
      <c r="B18" s="252" t="s">
        <v>212</v>
      </c>
      <c r="C18" s="267" t="s">
        <v>911</v>
      </c>
      <c r="D18" s="244"/>
      <c r="E18" s="256" t="s">
        <v>480</v>
      </c>
      <c r="F18" s="244" t="s">
        <v>224</v>
      </c>
      <c r="G18" s="246" t="s">
        <v>46</v>
      </c>
      <c r="H18" s="247" t="s">
        <v>73</v>
      </c>
      <c r="I18" s="255" t="s">
        <v>782</v>
      </c>
      <c r="J18" s="240" t="s">
        <v>970</v>
      </c>
      <c r="K18" s="166"/>
      <c r="L18" s="231" t="s">
        <v>982</v>
      </c>
      <c r="M18" s="232">
        <f>COUNTIF(B8:B39,"7A")</f>
        <v>2</v>
      </c>
      <c r="N18" s="233"/>
    </row>
    <row r="19" spans="1:14" s="110" customFormat="1" ht="18" customHeight="1" x14ac:dyDescent="0.2">
      <c r="A19" s="165">
        <f t="shared" si="0"/>
        <v>12</v>
      </c>
      <c r="B19" s="252" t="s">
        <v>212</v>
      </c>
      <c r="C19" s="268" t="s">
        <v>658</v>
      </c>
      <c r="D19" s="253"/>
      <c r="E19" s="254" t="s">
        <v>659</v>
      </c>
      <c r="F19" s="253" t="s">
        <v>227</v>
      </c>
      <c r="G19" s="255" t="s">
        <v>836</v>
      </c>
      <c r="H19" s="255" t="s">
        <v>78</v>
      </c>
      <c r="I19" s="255" t="s">
        <v>782</v>
      </c>
      <c r="J19" s="240" t="s">
        <v>971</v>
      </c>
      <c r="K19" s="166"/>
      <c r="L19" s="234" t="s">
        <v>983</v>
      </c>
      <c r="M19" s="235">
        <f>COUNTIF(B8:B39,"7B")</f>
        <v>0</v>
      </c>
      <c r="N19" s="236"/>
    </row>
    <row r="20" spans="1:14" s="110" customFormat="1" ht="18" customHeight="1" x14ac:dyDescent="0.25">
      <c r="A20" s="165">
        <f t="shared" si="0"/>
        <v>13</v>
      </c>
      <c r="B20" s="252" t="s">
        <v>212</v>
      </c>
      <c r="C20" s="268" t="s">
        <v>669</v>
      </c>
      <c r="D20" s="253" t="s">
        <v>774</v>
      </c>
      <c r="E20" s="257" t="s">
        <v>670</v>
      </c>
      <c r="F20" s="244" t="s">
        <v>225</v>
      </c>
      <c r="G20" s="258" t="s">
        <v>842</v>
      </c>
      <c r="H20" s="259" t="s">
        <v>898</v>
      </c>
      <c r="I20" s="260" t="s">
        <v>939</v>
      </c>
      <c r="J20" s="240" t="s">
        <v>969</v>
      </c>
      <c r="K20" s="166"/>
      <c r="L20" s="234" t="s">
        <v>984</v>
      </c>
      <c r="M20" s="235">
        <f>COUNTIF(B8:B39,"7C")</f>
        <v>2</v>
      </c>
      <c r="N20" s="236"/>
    </row>
    <row r="21" spans="1:14" s="110" customFormat="1" ht="18" customHeight="1" x14ac:dyDescent="0.2">
      <c r="A21" s="165">
        <f t="shared" si="0"/>
        <v>14</v>
      </c>
      <c r="B21" s="243" t="s">
        <v>213</v>
      </c>
      <c r="C21" s="267" t="s">
        <v>400</v>
      </c>
      <c r="D21" s="244"/>
      <c r="E21" s="248">
        <v>38027</v>
      </c>
      <c r="F21" s="244" t="s">
        <v>226</v>
      </c>
      <c r="G21" s="246" t="s">
        <v>401</v>
      </c>
      <c r="H21" s="246" t="s">
        <v>944</v>
      </c>
      <c r="I21" s="246" t="s">
        <v>782</v>
      </c>
      <c r="J21" s="265" t="s">
        <v>945</v>
      </c>
      <c r="K21" s="166"/>
      <c r="L21" s="237" t="s">
        <v>985</v>
      </c>
      <c r="M21" s="238">
        <f>COUNTIF(B8:B39,"7D")</f>
        <v>1</v>
      </c>
      <c r="N21" s="230">
        <f>M18+M19+M20+M21</f>
        <v>5</v>
      </c>
    </row>
    <row r="22" spans="1:14" s="110" customFormat="1" ht="18" customHeight="1" x14ac:dyDescent="0.2">
      <c r="A22" s="165">
        <f t="shared" si="0"/>
        <v>15</v>
      </c>
      <c r="B22" s="250" t="s">
        <v>213</v>
      </c>
      <c r="C22" s="109" t="s">
        <v>132</v>
      </c>
      <c r="D22" s="108"/>
      <c r="E22" s="251">
        <v>38363</v>
      </c>
      <c r="F22" s="244" t="s">
        <v>226</v>
      </c>
      <c r="G22" s="151" t="s">
        <v>133</v>
      </c>
      <c r="H22" s="151" t="s">
        <v>134</v>
      </c>
      <c r="I22" s="151" t="s">
        <v>782</v>
      </c>
      <c r="J22" s="240" t="s">
        <v>943</v>
      </c>
      <c r="K22" s="166"/>
      <c r="L22" s="225" t="s">
        <v>986</v>
      </c>
      <c r="M22" s="226">
        <f>COUNTIF(B8:B39,"8A")</f>
        <v>0</v>
      </c>
      <c r="N22" s="227"/>
    </row>
    <row r="23" spans="1:14" s="110" customFormat="1" ht="18" customHeight="1" x14ac:dyDescent="0.2">
      <c r="A23" s="165">
        <f t="shared" si="0"/>
        <v>16</v>
      </c>
      <c r="B23" s="252" t="s">
        <v>215</v>
      </c>
      <c r="C23" s="268" t="s">
        <v>465</v>
      </c>
      <c r="D23" s="253"/>
      <c r="E23" s="254" t="s">
        <v>193</v>
      </c>
      <c r="F23" s="253" t="s">
        <v>225</v>
      </c>
      <c r="G23" s="255" t="s">
        <v>274</v>
      </c>
      <c r="H23" s="255" t="s">
        <v>194</v>
      </c>
      <c r="I23" s="255" t="s">
        <v>782</v>
      </c>
      <c r="J23" s="240" t="s">
        <v>936</v>
      </c>
      <c r="K23" s="166"/>
      <c r="L23" s="225" t="s">
        <v>987</v>
      </c>
      <c r="M23" s="226">
        <f>COUNTIF(B8:B39,"8B")</f>
        <v>6</v>
      </c>
      <c r="N23" s="227"/>
    </row>
    <row r="24" spans="1:14" s="110" customFormat="1" ht="18" customHeight="1" x14ac:dyDescent="0.2">
      <c r="A24" s="165">
        <f t="shared" si="0"/>
        <v>17</v>
      </c>
      <c r="B24" s="252" t="s">
        <v>215</v>
      </c>
      <c r="C24" s="268" t="s">
        <v>196</v>
      </c>
      <c r="D24" s="253"/>
      <c r="E24" s="261" t="s">
        <v>197</v>
      </c>
      <c r="F24" s="253" t="s">
        <v>227</v>
      </c>
      <c r="G24" s="255" t="s">
        <v>198</v>
      </c>
      <c r="H24" s="255" t="s">
        <v>199</v>
      </c>
      <c r="I24" s="255" t="s">
        <v>782</v>
      </c>
      <c r="J24" s="240" t="s">
        <v>932</v>
      </c>
      <c r="K24" s="166"/>
      <c r="L24" s="225" t="s">
        <v>988</v>
      </c>
      <c r="M24" s="226">
        <f>COUNTIF(B8:B39,"8C")</f>
        <v>3</v>
      </c>
      <c r="N24" s="227"/>
    </row>
    <row r="25" spans="1:14" s="110" customFormat="1" ht="18" customHeight="1" x14ac:dyDescent="0.2">
      <c r="A25" s="165">
        <f t="shared" si="0"/>
        <v>18</v>
      </c>
      <c r="B25" s="252" t="s">
        <v>216</v>
      </c>
      <c r="C25" s="268" t="s">
        <v>360</v>
      </c>
      <c r="D25" s="253"/>
      <c r="E25" s="254" t="s">
        <v>966</v>
      </c>
      <c r="F25" s="244" t="s">
        <v>228</v>
      </c>
      <c r="G25" s="255" t="s">
        <v>967</v>
      </c>
      <c r="H25" s="255" t="s">
        <v>361</v>
      </c>
      <c r="I25" s="255" t="s">
        <v>782</v>
      </c>
      <c r="J25" s="266" t="s">
        <v>968</v>
      </c>
      <c r="K25" s="166"/>
      <c r="L25" s="228" t="s">
        <v>989</v>
      </c>
      <c r="M25" s="229">
        <f>COUNTIF(B8:B39,"8D")</f>
        <v>2</v>
      </c>
      <c r="N25" s="230">
        <f>M22+M23+M24+M25</f>
        <v>11</v>
      </c>
    </row>
    <row r="26" spans="1:14" s="110" customFormat="1" ht="18" customHeight="1" x14ac:dyDescent="0.2">
      <c r="A26" s="165">
        <f t="shared" si="0"/>
        <v>19</v>
      </c>
      <c r="B26" s="250" t="s">
        <v>218</v>
      </c>
      <c r="C26" s="109" t="s">
        <v>937</v>
      </c>
      <c r="D26" s="108" t="s">
        <v>774</v>
      </c>
      <c r="E26" s="251">
        <v>38337</v>
      </c>
      <c r="F26" s="108" t="s">
        <v>228</v>
      </c>
      <c r="G26" s="151" t="s">
        <v>280</v>
      </c>
      <c r="H26" s="151" t="s">
        <v>284</v>
      </c>
      <c r="I26" s="151" t="s">
        <v>782</v>
      </c>
      <c r="J26" s="240" t="s">
        <v>936</v>
      </c>
      <c r="K26" s="166"/>
      <c r="L26" s="231" t="s">
        <v>990</v>
      </c>
      <c r="M26" s="232">
        <f>COUNTIF(B8:B39,"9A")</f>
        <v>0</v>
      </c>
      <c r="N26" s="233"/>
    </row>
    <row r="27" spans="1:14" s="110" customFormat="1" ht="18" customHeight="1" x14ac:dyDescent="0.2">
      <c r="A27" s="165">
        <f t="shared" si="0"/>
        <v>20</v>
      </c>
      <c r="B27" s="270" t="s">
        <v>218</v>
      </c>
      <c r="C27" s="271" t="s">
        <v>689</v>
      </c>
      <c r="D27" s="272" t="s">
        <v>774</v>
      </c>
      <c r="E27" s="273">
        <v>38156</v>
      </c>
      <c r="F27" s="272" t="s">
        <v>224</v>
      </c>
      <c r="G27" s="274" t="s">
        <v>690</v>
      </c>
      <c r="H27" s="274" t="s">
        <v>938</v>
      </c>
      <c r="I27" s="274" t="s">
        <v>939</v>
      </c>
      <c r="J27" s="275" t="s">
        <v>936</v>
      </c>
      <c r="K27" s="166" t="s">
        <v>995</v>
      </c>
      <c r="L27" s="234" t="s">
        <v>991</v>
      </c>
      <c r="M27" s="235">
        <f>COUNTIF(B8:B39,"9B")</f>
        <v>0</v>
      </c>
      <c r="N27" s="236"/>
    </row>
    <row r="28" spans="1:14" s="110" customFormat="1" ht="18" customHeight="1" x14ac:dyDescent="0.2">
      <c r="A28" s="165">
        <f t="shared" si="0"/>
        <v>21</v>
      </c>
      <c r="B28" s="250" t="s">
        <v>218</v>
      </c>
      <c r="C28" s="109" t="s">
        <v>300</v>
      </c>
      <c r="D28" s="108"/>
      <c r="E28" s="251">
        <v>38006</v>
      </c>
      <c r="F28" s="108" t="s">
        <v>225</v>
      </c>
      <c r="G28" s="151" t="s">
        <v>34</v>
      </c>
      <c r="H28" s="151" t="s">
        <v>66</v>
      </c>
      <c r="I28" s="151" t="s">
        <v>782</v>
      </c>
      <c r="J28" s="240" t="s">
        <v>936</v>
      </c>
      <c r="K28" s="166"/>
      <c r="L28" s="234" t="s">
        <v>992</v>
      </c>
      <c r="M28" s="235">
        <f>COUNTIF(B8:B39,"9C")</f>
        <v>0</v>
      </c>
      <c r="N28" s="236"/>
    </row>
    <row r="29" spans="1:14" s="110" customFormat="1" ht="18" customHeight="1" x14ac:dyDescent="0.2">
      <c r="A29" s="165">
        <f t="shared" si="0"/>
        <v>22</v>
      </c>
      <c r="B29" s="270" t="s">
        <v>218</v>
      </c>
      <c r="C29" s="271" t="s">
        <v>940</v>
      </c>
      <c r="D29" s="272"/>
      <c r="E29" s="273">
        <v>38187</v>
      </c>
      <c r="F29" s="272" t="s">
        <v>224</v>
      </c>
      <c r="G29" s="274" t="s">
        <v>941</v>
      </c>
      <c r="H29" s="274" t="s">
        <v>942</v>
      </c>
      <c r="I29" s="274" t="s">
        <v>782</v>
      </c>
      <c r="J29" s="275" t="s">
        <v>936</v>
      </c>
      <c r="K29" s="166" t="s">
        <v>996</v>
      </c>
      <c r="L29" s="237" t="s">
        <v>993</v>
      </c>
      <c r="M29" s="238">
        <f>COUNTIF(B8:B39,"9D")</f>
        <v>0</v>
      </c>
      <c r="N29" s="230">
        <f>M26+M27+M28+M29</f>
        <v>0</v>
      </c>
    </row>
    <row r="30" spans="1:14" s="110" customFormat="1" ht="18" customHeight="1" x14ac:dyDescent="0.2">
      <c r="A30" s="165">
        <f t="shared" si="0"/>
        <v>23</v>
      </c>
      <c r="B30" s="250" t="s">
        <v>218</v>
      </c>
      <c r="C30" s="109" t="s">
        <v>301</v>
      </c>
      <c r="D30" s="108" t="s">
        <v>774</v>
      </c>
      <c r="E30" s="251">
        <v>38309</v>
      </c>
      <c r="F30" s="108" t="s">
        <v>225</v>
      </c>
      <c r="G30" s="151" t="s">
        <v>36</v>
      </c>
      <c r="H30" s="151" t="s">
        <v>68</v>
      </c>
      <c r="I30" s="151" t="s">
        <v>782</v>
      </c>
      <c r="J30" s="240" t="s">
        <v>932</v>
      </c>
      <c r="K30" s="166"/>
      <c r="L30" s="511" t="s">
        <v>994</v>
      </c>
      <c r="M30" s="511"/>
      <c r="N30" s="239">
        <f>N17+N21+N25+N29</f>
        <v>29</v>
      </c>
    </row>
    <row r="31" spans="1:14" s="110" customFormat="1" ht="18" customHeight="1" x14ac:dyDescent="0.2">
      <c r="A31" s="165">
        <f t="shared" si="0"/>
        <v>24</v>
      </c>
      <c r="B31" s="270" t="s">
        <v>218</v>
      </c>
      <c r="C31" s="271" t="s">
        <v>933</v>
      </c>
      <c r="D31" s="272"/>
      <c r="E31" s="273">
        <v>37768</v>
      </c>
      <c r="F31" s="272" t="s">
        <v>224</v>
      </c>
      <c r="G31" s="274" t="s">
        <v>37</v>
      </c>
      <c r="H31" s="274" t="s">
        <v>934</v>
      </c>
      <c r="I31" s="274" t="s">
        <v>782</v>
      </c>
      <c r="J31" s="275" t="s">
        <v>935</v>
      </c>
      <c r="K31" s="166" t="s">
        <v>998</v>
      </c>
    </row>
    <row r="32" spans="1:14" s="110" customFormat="1" ht="18" customHeight="1" x14ac:dyDescent="0.25">
      <c r="A32" s="165">
        <f t="shared" si="0"/>
        <v>25</v>
      </c>
      <c r="B32" s="243" t="s">
        <v>219</v>
      </c>
      <c r="C32" s="267" t="s">
        <v>303</v>
      </c>
      <c r="D32" s="244"/>
      <c r="E32" s="245">
        <v>38322</v>
      </c>
      <c r="F32" s="244" t="s">
        <v>224</v>
      </c>
      <c r="G32" s="246" t="s">
        <v>38</v>
      </c>
      <c r="H32" s="247" t="s">
        <v>69</v>
      </c>
      <c r="I32" s="151" t="s">
        <v>959</v>
      </c>
      <c r="J32" s="240" t="s">
        <v>936</v>
      </c>
      <c r="K32" s="166"/>
    </row>
    <row r="33" spans="1:11" s="110" customFormat="1" ht="18" customHeight="1" x14ac:dyDescent="0.2">
      <c r="A33" s="165">
        <f t="shared" si="0"/>
        <v>26</v>
      </c>
      <c r="B33" s="243" t="s">
        <v>219</v>
      </c>
      <c r="C33" s="267" t="s">
        <v>305</v>
      </c>
      <c r="D33" s="244"/>
      <c r="E33" s="262" t="s">
        <v>961</v>
      </c>
      <c r="F33" s="244" t="s">
        <v>228</v>
      </c>
      <c r="G33" s="263" t="s">
        <v>42</v>
      </c>
      <c r="H33" s="264" t="s">
        <v>70</v>
      </c>
      <c r="I33" s="246" t="s">
        <v>410</v>
      </c>
      <c r="J33" s="240" t="s">
        <v>936</v>
      </c>
      <c r="K33" s="166"/>
    </row>
    <row r="34" spans="1:11" s="110" customFormat="1" ht="18" customHeight="1" x14ac:dyDescent="0.2">
      <c r="A34" s="165">
        <f t="shared" si="0"/>
        <v>27</v>
      </c>
      <c r="B34" s="243" t="s">
        <v>219</v>
      </c>
      <c r="C34" s="267" t="s">
        <v>962</v>
      </c>
      <c r="D34" s="244" t="s">
        <v>774</v>
      </c>
      <c r="E34" s="248">
        <v>37717</v>
      </c>
      <c r="F34" s="244" t="s">
        <v>225</v>
      </c>
      <c r="G34" s="246" t="s">
        <v>162</v>
      </c>
      <c r="H34" s="246" t="s">
        <v>163</v>
      </c>
      <c r="I34" s="151" t="s">
        <v>410</v>
      </c>
      <c r="J34" s="240" t="s">
        <v>932</v>
      </c>
      <c r="K34" s="166"/>
    </row>
    <row r="35" spans="1:11" s="110" customFormat="1" ht="18" customHeight="1" x14ac:dyDescent="0.2">
      <c r="A35" s="165">
        <f t="shared" si="0"/>
        <v>28</v>
      </c>
      <c r="B35" s="276" t="s">
        <v>220</v>
      </c>
      <c r="C35" s="277" t="s">
        <v>308</v>
      </c>
      <c r="D35" s="278" t="s">
        <v>774</v>
      </c>
      <c r="E35" s="279" t="s">
        <v>964</v>
      </c>
      <c r="F35" s="278" t="s">
        <v>226</v>
      </c>
      <c r="G35" s="280" t="s">
        <v>46</v>
      </c>
      <c r="H35" s="280" t="s">
        <v>73</v>
      </c>
      <c r="I35" s="280" t="s">
        <v>782</v>
      </c>
      <c r="J35" s="281" t="s">
        <v>965</v>
      </c>
      <c r="K35" s="166" t="s">
        <v>997</v>
      </c>
    </row>
    <row r="36" spans="1:11" s="110" customFormat="1" ht="18" customHeight="1" x14ac:dyDescent="0.2">
      <c r="A36" s="165">
        <f t="shared" si="0"/>
        <v>29</v>
      </c>
      <c r="B36" s="252" t="s">
        <v>220</v>
      </c>
      <c r="C36" s="268" t="s">
        <v>309</v>
      </c>
      <c r="D36" s="253"/>
      <c r="E36" s="254" t="s">
        <v>123</v>
      </c>
      <c r="F36" s="244" t="s">
        <v>224</v>
      </c>
      <c r="G36" s="255" t="s">
        <v>53</v>
      </c>
      <c r="H36" s="255" t="s">
        <v>82</v>
      </c>
      <c r="I36" s="255" t="s">
        <v>782</v>
      </c>
      <c r="J36" s="266" t="s">
        <v>963</v>
      </c>
      <c r="K36" s="166"/>
    </row>
    <row r="37" spans="1:11" s="110" customFormat="1" ht="18" customHeight="1" x14ac:dyDescent="0.25">
      <c r="A37" s="165" t="str">
        <f t="shared" si="0"/>
        <v/>
      </c>
      <c r="B37" s="155"/>
      <c r="C37" s="269"/>
      <c r="D37" s="155"/>
      <c r="E37" s="157"/>
      <c r="F37" s="154"/>
      <c r="G37" s="158"/>
      <c r="H37" s="158"/>
      <c r="I37" s="156"/>
      <c r="J37" s="241"/>
      <c r="K37" s="166"/>
    </row>
    <row r="38" spans="1:11" s="110" customFormat="1" ht="18" customHeight="1" x14ac:dyDescent="0.25">
      <c r="A38" s="165" t="str">
        <f t="shared" si="0"/>
        <v/>
      </c>
      <c r="B38" s="111"/>
      <c r="C38" s="112"/>
      <c r="D38" s="111"/>
      <c r="E38" s="159"/>
      <c r="F38" s="160"/>
      <c r="G38" s="161"/>
      <c r="H38" s="162"/>
      <c r="I38" s="163"/>
      <c r="J38" s="242"/>
      <c r="K38" s="166"/>
    </row>
    <row r="39" spans="1:11" s="110" customFormat="1" ht="18" customHeight="1" x14ac:dyDescent="0.2">
      <c r="A39" s="165" t="str">
        <f t="shared" si="0"/>
        <v/>
      </c>
      <c r="B39" s="108"/>
      <c r="C39" s="109"/>
      <c r="D39" s="108"/>
      <c r="E39" s="153"/>
      <c r="F39" s="150"/>
      <c r="G39" s="151"/>
      <c r="H39" s="151"/>
      <c r="I39" s="151"/>
      <c r="J39" s="240"/>
      <c r="K39" s="166"/>
    </row>
    <row r="40" spans="1:11" s="118" customFormat="1" ht="20.100000000000001" customHeight="1" x14ac:dyDescent="0.25">
      <c r="A40" s="113"/>
      <c r="B40" s="114"/>
      <c r="C40" s="115"/>
      <c r="D40" s="116"/>
      <c r="E40" s="116"/>
      <c r="F40" s="116"/>
      <c r="G40" s="515" t="s">
        <v>411</v>
      </c>
      <c r="H40" s="515"/>
      <c r="I40" s="515"/>
      <c r="J40" s="117"/>
    </row>
    <row r="41" spans="1:11" s="118" customFormat="1" ht="20.100000000000001" customHeight="1" x14ac:dyDescent="0.25">
      <c r="A41" s="518"/>
      <c r="B41" s="518"/>
      <c r="C41" s="518"/>
      <c r="D41" s="518"/>
      <c r="E41" s="518"/>
      <c r="F41" s="518"/>
      <c r="G41" s="517" t="s">
        <v>412</v>
      </c>
      <c r="H41" s="517"/>
      <c r="I41" s="517"/>
      <c r="J41" s="117"/>
    </row>
    <row r="42" spans="1:11" s="118" customFormat="1" ht="20.100000000000001" customHeight="1" x14ac:dyDescent="0.25">
      <c r="A42" s="164"/>
      <c r="B42" s="519"/>
      <c r="C42" s="519"/>
      <c r="D42" s="519"/>
      <c r="E42" s="519"/>
      <c r="F42" s="519"/>
      <c r="G42" s="120"/>
      <c r="H42" s="120"/>
      <c r="I42" s="120"/>
      <c r="J42" s="117"/>
    </row>
    <row r="43" spans="1:11" s="118" customFormat="1" ht="20.100000000000001" customHeight="1" x14ac:dyDescent="0.25">
      <c r="A43" s="164"/>
      <c r="B43" s="519"/>
      <c r="C43" s="519"/>
      <c r="D43" s="519"/>
      <c r="E43" s="519"/>
      <c r="F43" s="519"/>
      <c r="G43" s="120"/>
      <c r="H43" s="120"/>
      <c r="I43" s="120"/>
      <c r="J43" s="117"/>
    </row>
    <row r="61" spans="1:9" ht="16.5" customHeight="1" x14ac:dyDescent="0.25">
      <c r="A61" s="513" t="s">
        <v>239</v>
      </c>
      <c r="B61" s="513"/>
      <c r="C61" s="513"/>
      <c r="D61" s="513"/>
      <c r="F61" s="514" t="s">
        <v>714</v>
      </c>
      <c r="G61" s="514"/>
      <c r="H61" s="514"/>
      <c r="I61" s="514"/>
    </row>
    <row r="62" spans="1:9" ht="16.5" customHeight="1" x14ac:dyDescent="0.25">
      <c r="A62" s="514" t="s">
        <v>26</v>
      </c>
      <c r="B62" s="514"/>
      <c r="C62" s="514"/>
      <c r="D62" s="514"/>
      <c r="F62" s="514" t="s">
        <v>715</v>
      </c>
      <c r="G62" s="514"/>
      <c r="H62" s="514"/>
      <c r="I62" s="514"/>
    </row>
    <row r="63" spans="1:9" ht="12.75" customHeight="1" x14ac:dyDescent="0.25"/>
    <row r="64" spans="1:9" ht="18.75" customHeight="1" x14ac:dyDescent="0.3">
      <c r="A64" s="512" t="s">
        <v>725</v>
      </c>
      <c r="B64" s="512"/>
      <c r="C64" s="512"/>
      <c r="D64" s="512"/>
      <c r="E64" s="512"/>
      <c r="F64" s="512"/>
      <c r="G64" s="512"/>
      <c r="H64" s="512"/>
      <c r="I64" s="512"/>
    </row>
    <row r="65" spans="1:10" ht="18.75" customHeight="1" x14ac:dyDescent="0.3">
      <c r="A65" s="512" t="s">
        <v>724</v>
      </c>
      <c r="B65" s="512"/>
      <c r="C65" s="512"/>
      <c r="D65" s="512"/>
      <c r="E65" s="512"/>
      <c r="F65" s="512"/>
      <c r="G65" s="512"/>
      <c r="H65" s="512"/>
      <c r="I65" s="512"/>
    </row>
    <row r="66" spans="1:10" ht="8.25" customHeight="1" x14ac:dyDescent="0.25"/>
    <row r="67" spans="1:10" s="107" customFormat="1" ht="29.25" customHeight="1" x14ac:dyDescent="0.2">
      <c r="A67" s="121" t="s">
        <v>716</v>
      </c>
      <c r="B67" s="121" t="s">
        <v>770</v>
      </c>
      <c r="C67" s="121" t="s">
        <v>717</v>
      </c>
      <c r="D67" s="121" t="s">
        <v>207</v>
      </c>
      <c r="E67" s="121" t="s">
        <v>718</v>
      </c>
      <c r="F67" s="121" t="s">
        <v>719</v>
      </c>
      <c r="G67" s="121" t="s">
        <v>720</v>
      </c>
      <c r="H67" s="121" t="s">
        <v>721</v>
      </c>
      <c r="I67" s="121" t="s">
        <v>722</v>
      </c>
      <c r="J67" s="121" t="s">
        <v>31</v>
      </c>
    </row>
    <row r="68" spans="1:10" s="110" customFormat="1" ht="14.1" customHeight="1" x14ac:dyDescent="0.2">
      <c r="A68" s="141" t="str">
        <f>IF(B68&lt;&gt;"",1,"")</f>
        <v/>
      </c>
      <c r="B68" s="122"/>
      <c r="C68" s="123"/>
      <c r="D68" s="122"/>
      <c r="E68" s="124"/>
      <c r="F68" s="122"/>
      <c r="G68" s="123"/>
      <c r="H68" s="123"/>
      <c r="I68" s="123"/>
      <c r="J68" s="122"/>
    </row>
    <row r="69" spans="1:10" s="110" customFormat="1" ht="14.1" customHeight="1" x14ac:dyDescent="0.2">
      <c r="A69" s="141" t="str">
        <f>IF(B69&lt;&gt;"",A68+1,"")</f>
        <v/>
      </c>
      <c r="B69" s="122"/>
      <c r="C69" s="123"/>
      <c r="D69" s="122"/>
      <c r="E69" s="124"/>
      <c r="F69" s="122"/>
      <c r="G69" s="123"/>
      <c r="H69" s="123"/>
      <c r="I69" s="123"/>
      <c r="J69" s="122"/>
    </row>
    <row r="70" spans="1:10" s="110" customFormat="1" ht="14.1" customHeight="1" x14ac:dyDescent="0.2">
      <c r="A70" s="141" t="str">
        <f t="shared" ref="A70:A93" si="1">IF(B70&lt;&gt;"",A69+1,"")</f>
        <v/>
      </c>
      <c r="B70" s="122"/>
      <c r="C70" s="123"/>
      <c r="D70" s="122"/>
      <c r="E70" s="124"/>
      <c r="F70" s="122"/>
      <c r="G70" s="123"/>
      <c r="H70" s="123"/>
      <c r="I70" s="123"/>
      <c r="J70" s="122"/>
    </row>
    <row r="71" spans="1:10" s="110" customFormat="1" ht="14.1" customHeight="1" x14ac:dyDescent="0.25">
      <c r="A71" s="141" t="str">
        <f t="shared" si="1"/>
        <v/>
      </c>
      <c r="B71" s="122"/>
      <c r="C71" s="123"/>
      <c r="D71" s="122"/>
      <c r="E71" s="125"/>
      <c r="F71" s="122"/>
      <c r="G71" s="126"/>
      <c r="H71" s="126"/>
      <c r="I71" s="123"/>
      <c r="J71" s="122"/>
    </row>
    <row r="72" spans="1:10" s="110" customFormat="1" ht="14.1" customHeight="1" x14ac:dyDescent="0.25">
      <c r="A72" s="141" t="str">
        <f t="shared" si="1"/>
        <v/>
      </c>
      <c r="B72" s="122"/>
      <c r="C72" s="123"/>
      <c r="D72" s="122"/>
      <c r="E72" s="125"/>
      <c r="F72" s="122"/>
      <c r="G72" s="122"/>
      <c r="H72" s="126"/>
      <c r="I72" s="123"/>
      <c r="J72" s="122"/>
    </row>
    <row r="73" spans="1:10" s="110" customFormat="1" ht="14.1" customHeight="1" x14ac:dyDescent="0.2">
      <c r="A73" s="141" t="str">
        <f t="shared" si="1"/>
        <v/>
      </c>
      <c r="B73" s="122"/>
      <c r="C73" s="123"/>
      <c r="D73" s="122"/>
      <c r="E73" s="124"/>
      <c r="F73" s="122"/>
      <c r="G73" s="123"/>
      <c r="H73" s="123"/>
      <c r="I73" s="123"/>
      <c r="J73" s="122"/>
    </row>
    <row r="74" spans="1:10" s="110" customFormat="1" ht="14.1" customHeight="1" x14ac:dyDescent="0.2">
      <c r="A74" s="141" t="str">
        <f t="shared" si="1"/>
        <v/>
      </c>
      <c r="B74" s="122"/>
      <c r="C74" s="123"/>
      <c r="D74" s="122"/>
      <c r="E74" s="124"/>
      <c r="F74" s="122"/>
      <c r="G74" s="123"/>
      <c r="H74" s="123"/>
      <c r="I74" s="123"/>
      <c r="J74" s="122"/>
    </row>
    <row r="75" spans="1:10" s="110" customFormat="1" ht="14.1" customHeight="1" x14ac:dyDescent="0.2">
      <c r="A75" s="141" t="str">
        <f t="shared" si="1"/>
        <v/>
      </c>
      <c r="B75" s="122"/>
      <c r="C75" s="123"/>
      <c r="D75" s="122"/>
      <c r="E75" s="124"/>
      <c r="F75" s="122"/>
      <c r="G75" s="123"/>
      <c r="H75" s="123"/>
      <c r="I75" s="127"/>
      <c r="J75" s="128"/>
    </row>
    <row r="76" spans="1:10" s="110" customFormat="1" ht="14.1" customHeight="1" x14ac:dyDescent="0.25">
      <c r="A76" s="141" t="str">
        <f t="shared" si="1"/>
        <v/>
      </c>
      <c r="B76" s="122"/>
      <c r="C76" s="123"/>
      <c r="D76" s="122"/>
      <c r="E76" s="129"/>
      <c r="F76" s="122"/>
      <c r="G76" s="130"/>
      <c r="H76" s="130"/>
      <c r="I76" s="127"/>
      <c r="J76" s="128"/>
    </row>
    <row r="77" spans="1:10" s="110" customFormat="1" ht="14.1" customHeight="1" x14ac:dyDescent="0.2">
      <c r="A77" s="141" t="str">
        <f t="shared" si="1"/>
        <v/>
      </c>
      <c r="B77" s="122"/>
      <c r="C77" s="123"/>
      <c r="D77" s="122"/>
      <c r="E77" s="124"/>
      <c r="F77" s="122"/>
      <c r="G77" s="131"/>
      <c r="H77" s="131"/>
      <c r="I77" s="123"/>
      <c r="J77" s="122"/>
    </row>
    <row r="78" spans="1:10" s="110" customFormat="1" ht="14.1" customHeight="1" x14ac:dyDescent="0.2">
      <c r="A78" s="141" t="str">
        <f t="shared" si="1"/>
        <v/>
      </c>
      <c r="B78" s="122"/>
      <c r="C78" s="123"/>
      <c r="D78" s="122"/>
      <c r="E78" s="124"/>
      <c r="F78" s="122"/>
      <c r="G78" s="123"/>
      <c r="H78" s="123"/>
      <c r="I78" s="123"/>
      <c r="J78" s="122"/>
    </row>
    <row r="79" spans="1:10" s="110" customFormat="1" ht="14.1" customHeight="1" x14ac:dyDescent="0.2">
      <c r="A79" s="141" t="str">
        <f t="shared" si="1"/>
        <v/>
      </c>
      <c r="B79" s="122"/>
      <c r="C79" s="123"/>
      <c r="D79" s="122"/>
      <c r="E79" s="124"/>
      <c r="F79" s="122"/>
      <c r="G79" s="123"/>
      <c r="H79" s="123"/>
      <c r="I79" s="123"/>
      <c r="J79" s="122"/>
    </row>
    <row r="80" spans="1:10" s="110" customFormat="1" ht="14.1" customHeight="1" x14ac:dyDescent="0.2">
      <c r="A80" s="141" t="str">
        <f t="shared" si="1"/>
        <v/>
      </c>
      <c r="B80" s="122"/>
      <c r="C80" s="123"/>
      <c r="D80" s="122"/>
      <c r="E80" s="132"/>
      <c r="F80" s="122"/>
      <c r="G80" s="123"/>
      <c r="H80" s="123"/>
      <c r="I80" s="123"/>
      <c r="J80" s="122"/>
    </row>
    <row r="81" spans="1:10" s="110" customFormat="1" ht="14.1" customHeight="1" x14ac:dyDescent="0.2">
      <c r="A81" s="141" t="str">
        <f t="shared" si="1"/>
        <v/>
      </c>
      <c r="B81" s="122"/>
      <c r="C81" s="123"/>
      <c r="D81" s="122"/>
      <c r="E81" s="132"/>
      <c r="F81" s="122"/>
      <c r="G81" s="123"/>
      <c r="H81" s="123"/>
      <c r="I81" s="123"/>
      <c r="J81" s="122"/>
    </row>
    <row r="82" spans="1:10" s="110" customFormat="1" ht="14.1" customHeight="1" x14ac:dyDescent="0.2">
      <c r="A82" s="141" t="str">
        <f t="shared" si="1"/>
        <v/>
      </c>
      <c r="B82" s="122"/>
      <c r="C82" s="123"/>
      <c r="D82" s="122"/>
      <c r="E82" s="132"/>
      <c r="F82" s="122"/>
      <c r="G82" s="123"/>
      <c r="H82" s="123"/>
      <c r="I82" s="123"/>
      <c r="J82" s="122"/>
    </row>
    <row r="83" spans="1:10" s="110" customFormat="1" ht="14.1" customHeight="1" x14ac:dyDescent="0.2">
      <c r="A83" s="141" t="str">
        <f t="shared" si="1"/>
        <v/>
      </c>
      <c r="B83" s="122"/>
      <c r="C83" s="123"/>
      <c r="D83" s="122"/>
      <c r="E83" s="132"/>
      <c r="F83" s="122"/>
      <c r="G83" s="123"/>
      <c r="H83" s="123"/>
      <c r="I83" s="123"/>
      <c r="J83" s="122"/>
    </row>
    <row r="84" spans="1:10" s="110" customFormat="1" ht="14.1" customHeight="1" x14ac:dyDescent="0.2">
      <c r="A84" s="141" t="str">
        <f t="shared" si="1"/>
        <v/>
      </c>
      <c r="B84" s="122"/>
      <c r="C84" s="123"/>
      <c r="D84" s="122"/>
      <c r="E84" s="124"/>
      <c r="F84" s="122"/>
      <c r="G84" s="123"/>
      <c r="H84" s="123"/>
      <c r="I84" s="133"/>
      <c r="J84" s="128"/>
    </row>
    <row r="85" spans="1:10" s="110" customFormat="1" ht="14.1" customHeight="1" x14ac:dyDescent="0.2">
      <c r="A85" s="141" t="str">
        <f t="shared" si="1"/>
        <v/>
      </c>
      <c r="B85" s="122"/>
      <c r="C85" s="123"/>
      <c r="D85" s="122"/>
      <c r="E85" s="124"/>
      <c r="F85" s="122"/>
      <c r="G85" s="123"/>
      <c r="H85" s="123"/>
      <c r="I85" s="133"/>
      <c r="J85" s="128"/>
    </row>
    <row r="86" spans="1:10" s="110" customFormat="1" ht="14.1" customHeight="1" x14ac:dyDescent="0.2">
      <c r="A86" s="141" t="str">
        <f t="shared" si="1"/>
        <v/>
      </c>
      <c r="B86" s="122"/>
      <c r="C86" s="123"/>
      <c r="D86" s="122"/>
      <c r="E86" s="124"/>
      <c r="F86" s="122"/>
      <c r="G86" s="123"/>
      <c r="H86" s="123"/>
      <c r="I86" s="133"/>
      <c r="J86" s="128"/>
    </row>
    <row r="87" spans="1:10" s="110" customFormat="1" ht="14.1" customHeight="1" x14ac:dyDescent="0.2">
      <c r="A87" s="141" t="str">
        <f t="shared" si="1"/>
        <v/>
      </c>
      <c r="B87" s="122"/>
      <c r="C87" s="123"/>
      <c r="D87" s="122"/>
      <c r="E87" s="124"/>
      <c r="F87" s="122"/>
      <c r="G87" s="123"/>
      <c r="H87" s="123"/>
      <c r="I87" s="133"/>
      <c r="J87" s="128"/>
    </row>
    <row r="88" spans="1:10" s="110" customFormat="1" ht="14.1" customHeight="1" x14ac:dyDescent="0.2">
      <c r="A88" s="141" t="str">
        <f t="shared" si="1"/>
        <v/>
      </c>
      <c r="B88" s="122"/>
      <c r="C88" s="123"/>
      <c r="D88" s="122"/>
      <c r="E88" s="122"/>
      <c r="F88" s="122"/>
      <c r="G88" s="123"/>
      <c r="H88" s="123"/>
      <c r="I88" s="133"/>
      <c r="J88" s="128"/>
    </row>
    <row r="89" spans="1:10" s="110" customFormat="1" ht="14.1" customHeight="1" x14ac:dyDescent="0.2">
      <c r="A89" s="141" t="str">
        <f t="shared" si="1"/>
        <v/>
      </c>
      <c r="B89" s="122"/>
      <c r="C89" s="123"/>
      <c r="D89" s="122"/>
      <c r="E89" s="124"/>
      <c r="F89" s="122"/>
      <c r="G89" s="123"/>
      <c r="H89" s="123"/>
      <c r="I89" s="133"/>
      <c r="J89" s="128"/>
    </row>
    <row r="90" spans="1:10" s="110" customFormat="1" ht="14.1" customHeight="1" x14ac:dyDescent="0.2">
      <c r="A90" s="141" t="str">
        <f t="shared" si="1"/>
        <v/>
      </c>
      <c r="B90" s="122"/>
      <c r="C90" s="123"/>
      <c r="D90" s="122"/>
      <c r="E90" s="122"/>
      <c r="F90" s="122"/>
      <c r="G90" s="123"/>
      <c r="H90" s="123"/>
      <c r="I90" s="133"/>
      <c r="J90" s="128"/>
    </row>
    <row r="91" spans="1:10" s="110" customFormat="1" ht="14.1" customHeight="1" x14ac:dyDescent="0.2">
      <c r="A91" s="141" t="str">
        <f t="shared" si="1"/>
        <v/>
      </c>
      <c r="B91" s="122"/>
      <c r="C91" s="123"/>
      <c r="D91" s="122"/>
      <c r="E91" s="124"/>
      <c r="F91" s="122"/>
      <c r="G91" s="123"/>
      <c r="H91" s="123"/>
      <c r="I91" s="133"/>
      <c r="J91" s="128"/>
    </row>
    <row r="92" spans="1:10" s="110" customFormat="1" ht="14.1" customHeight="1" x14ac:dyDescent="0.2">
      <c r="A92" s="141" t="str">
        <f t="shared" si="1"/>
        <v/>
      </c>
      <c r="B92" s="122"/>
      <c r="C92" s="123"/>
      <c r="D92" s="122"/>
      <c r="E92" s="124"/>
      <c r="F92" s="122"/>
      <c r="G92" s="123"/>
      <c r="H92" s="123"/>
      <c r="I92" s="133"/>
      <c r="J92" s="128"/>
    </row>
    <row r="93" spans="1:10" s="110" customFormat="1" ht="14.1" customHeight="1" x14ac:dyDescent="0.2">
      <c r="A93" s="141" t="str">
        <f t="shared" si="1"/>
        <v/>
      </c>
      <c r="B93" s="122"/>
      <c r="C93" s="123"/>
      <c r="D93" s="122"/>
      <c r="E93" s="124"/>
      <c r="F93" s="122"/>
      <c r="G93" s="123"/>
      <c r="H93" s="123"/>
      <c r="I93" s="133"/>
      <c r="J93" s="128"/>
    </row>
    <row r="94" spans="1:10" s="118" customFormat="1" ht="18" customHeight="1" x14ac:dyDescent="0.25">
      <c r="A94" s="113"/>
      <c r="B94" s="114"/>
      <c r="C94" s="115"/>
      <c r="D94" s="116"/>
      <c r="E94" s="116"/>
      <c r="F94" s="116"/>
      <c r="G94" s="515" t="s">
        <v>461</v>
      </c>
      <c r="H94" s="515"/>
      <c r="I94" s="515"/>
      <c r="J94" s="117"/>
    </row>
    <row r="95" spans="1:10" s="118" customFormat="1" ht="20.100000000000001" customHeight="1" x14ac:dyDescent="0.25">
      <c r="A95" s="113"/>
      <c r="B95" s="114"/>
      <c r="C95" s="516" t="s">
        <v>451</v>
      </c>
      <c r="D95" s="516"/>
      <c r="E95" s="516"/>
      <c r="F95" s="116"/>
      <c r="G95" s="517" t="s">
        <v>452</v>
      </c>
      <c r="H95" s="517"/>
      <c r="I95" s="517"/>
      <c r="J95" s="117"/>
    </row>
    <row r="96" spans="1:10" s="118" customFormat="1" ht="20.100000000000001" customHeight="1" x14ac:dyDescent="0.25">
      <c r="A96" s="113"/>
      <c r="B96" s="114"/>
      <c r="C96" s="119"/>
      <c r="D96" s="119"/>
      <c r="E96" s="119"/>
      <c r="F96" s="116"/>
      <c r="G96" s="120"/>
      <c r="H96" s="120"/>
      <c r="I96" s="120"/>
      <c r="J96" s="117"/>
    </row>
    <row r="97" spans="1:10" ht="16.5" customHeight="1" x14ac:dyDescent="0.25">
      <c r="A97" s="513" t="s">
        <v>239</v>
      </c>
      <c r="B97" s="513"/>
      <c r="C97" s="513"/>
      <c r="D97" s="513"/>
      <c r="F97" s="514" t="s">
        <v>714</v>
      </c>
      <c r="G97" s="514"/>
      <c r="H97" s="514"/>
      <c r="I97" s="514"/>
    </row>
    <row r="98" spans="1:10" ht="16.5" customHeight="1" x14ac:dyDescent="0.25">
      <c r="A98" s="514" t="s">
        <v>26</v>
      </c>
      <c r="B98" s="514"/>
      <c r="C98" s="514"/>
      <c r="D98" s="514"/>
      <c r="F98" s="514" t="s">
        <v>715</v>
      </c>
      <c r="G98" s="514"/>
      <c r="H98" s="514"/>
      <c r="I98" s="514"/>
    </row>
    <row r="99" spans="1:10" ht="12.75" customHeight="1" x14ac:dyDescent="0.25"/>
    <row r="100" spans="1:10" ht="16.5" customHeight="1" x14ac:dyDescent="0.3">
      <c r="A100" s="512" t="s">
        <v>462</v>
      </c>
      <c r="B100" s="512"/>
      <c r="C100" s="512"/>
      <c r="D100" s="512"/>
      <c r="E100" s="512"/>
      <c r="F100" s="512"/>
      <c r="G100" s="512"/>
      <c r="H100" s="512"/>
      <c r="I100" s="512"/>
    </row>
    <row r="101" spans="1:10" ht="18.75" customHeight="1" x14ac:dyDescent="0.3">
      <c r="A101" s="512" t="s">
        <v>724</v>
      </c>
      <c r="B101" s="512"/>
      <c r="C101" s="512"/>
      <c r="D101" s="512"/>
      <c r="E101" s="512"/>
      <c r="F101" s="512"/>
      <c r="G101" s="512"/>
      <c r="H101" s="512"/>
      <c r="I101" s="512"/>
    </row>
    <row r="102" spans="1:10" ht="8.25" customHeight="1" x14ac:dyDescent="0.25"/>
    <row r="103" spans="1:10" s="107" customFormat="1" ht="31.5" customHeight="1" x14ac:dyDescent="0.2">
      <c r="A103" s="106" t="s">
        <v>716</v>
      </c>
      <c r="B103" s="106" t="s">
        <v>770</v>
      </c>
      <c r="C103" s="106" t="s">
        <v>717</v>
      </c>
      <c r="D103" s="106" t="s">
        <v>207</v>
      </c>
      <c r="E103" s="106" t="s">
        <v>718</v>
      </c>
      <c r="F103" s="106" t="s">
        <v>719</v>
      </c>
      <c r="G103" s="106" t="s">
        <v>720</v>
      </c>
      <c r="H103" s="106" t="s">
        <v>721</v>
      </c>
      <c r="I103" s="106" t="s">
        <v>722</v>
      </c>
      <c r="J103" s="106" t="s">
        <v>31</v>
      </c>
    </row>
    <row r="104" spans="1:10" s="110" customFormat="1" ht="18" customHeight="1" x14ac:dyDescent="0.2">
      <c r="A104" s="141" t="str">
        <f>IF(B104&lt;&gt;"",1,"")</f>
        <v/>
      </c>
      <c r="B104" s="134"/>
      <c r="C104" s="135"/>
      <c r="D104" s="122"/>
      <c r="E104" s="124"/>
      <c r="F104" s="122"/>
      <c r="G104" s="123"/>
      <c r="H104" s="123"/>
      <c r="I104" s="127"/>
      <c r="J104" s="136"/>
    </row>
    <row r="105" spans="1:10" s="110" customFormat="1" ht="18" customHeight="1" x14ac:dyDescent="0.25">
      <c r="A105" s="141" t="str">
        <f>IF(B105&lt;&gt;"",A104+1,"")</f>
        <v/>
      </c>
      <c r="B105" s="134"/>
      <c r="C105" s="135"/>
      <c r="D105" s="134"/>
      <c r="E105" s="137"/>
      <c r="F105" s="134"/>
      <c r="G105" s="138"/>
      <c r="H105" s="138"/>
      <c r="I105" s="127"/>
      <c r="J105" s="136"/>
    </row>
    <row r="106" spans="1:10" s="110" customFormat="1" ht="18" customHeight="1" x14ac:dyDescent="0.2">
      <c r="A106" s="141" t="str">
        <f t="shared" ref="A106:A115" si="2">IF(B106&lt;&gt;"",A105+1,"")</f>
        <v/>
      </c>
      <c r="B106" s="134"/>
      <c r="C106" s="135"/>
      <c r="D106" s="122"/>
      <c r="E106" s="122"/>
      <c r="F106" s="122"/>
      <c r="G106" s="123"/>
      <c r="H106" s="123"/>
      <c r="I106" s="133"/>
      <c r="J106" s="136"/>
    </row>
    <row r="107" spans="1:10" s="110" customFormat="1" ht="18" customHeight="1" x14ac:dyDescent="0.2">
      <c r="A107" s="141" t="str">
        <f t="shared" si="2"/>
        <v/>
      </c>
      <c r="B107" s="134"/>
      <c r="C107" s="135"/>
      <c r="D107" s="122"/>
      <c r="E107" s="124"/>
      <c r="F107" s="122"/>
      <c r="G107" s="123"/>
      <c r="H107" s="123"/>
      <c r="I107" s="133"/>
      <c r="J107" s="136"/>
    </row>
    <row r="108" spans="1:10" s="110" customFormat="1" ht="18" customHeight="1" x14ac:dyDescent="0.2">
      <c r="A108" s="141" t="str">
        <f t="shared" si="2"/>
        <v/>
      </c>
      <c r="B108" s="134"/>
      <c r="C108" s="135"/>
      <c r="D108" s="122"/>
      <c r="E108" s="122"/>
      <c r="F108" s="122"/>
      <c r="G108" s="123"/>
      <c r="H108" s="123"/>
      <c r="I108" s="133"/>
      <c r="J108" s="136"/>
    </row>
    <row r="109" spans="1:10" s="110" customFormat="1" ht="18" customHeight="1" x14ac:dyDescent="0.2">
      <c r="A109" s="141" t="str">
        <f t="shared" si="2"/>
        <v/>
      </c>
      <c r="B109" s="134"/>
      <c r="C109" s="135"/>
      <c r="D109" s="122"/>
      <c r="E109" s="124"/>
      <c r="F109" s="122"/>
      <c r="G109" s="123"/>
      <c r="H109" s="123"/>
      <c r="I109" s="133"/>
      <c r="J109" s="136"/>
    </row>
    <row r="110" spans="1:10" s="110" customFormat="1" ht="18" customHeight="1" x14ac:dyDescent="0.2">
      <c r="A110" s="141" t="str">
        <f t="shared" si="2"/>
        <v/>
      </c>
      <c r="B110" s="134"/>
      <c r="C110" s="135"/>
      <c r="D110" s="122"/>
      <c r="E110" s="124"/>
      <c r="F110" s="122"/>
      <c r="G110" s="123"/>
      <c r="H110" s="123"/>
      <c r="I110" s="133"/>
      <c r="J110" s="136"/>
    </row>
    <row r="111" spans="1:10" s="110" customFormat="1" ht="18" customHeight="1" x14ac:dyDescent="0.2">
      <c r="A111" s="141" t="str">
        <f t="shared" si="2"/>
        <v/>
      </c>
      <c r="B111" s="134"/>
      <c r="C111" s="135"/>
      <c r="D111" s="122"/>
      <c r="E111" s="124"/>
      <c r="F111" s="122"/>
      <c r="G111" s="123"/>
      <c r="H111" s="123"/>
      <c r="I111" s="133"/>
      <c r="J111" s="136"/>
    </row>
    <row r="112" spans="1:10" s="110" customFormat="1" ht="18" customHeight="1" x14ac:dyDescent="0.2">
      <c r="A112" s="141" t="str">
        <f t="shared" si="2"/>
        <v/>
      </c>
      <c r="B112" s="134"/>
      <c r="C112" s="135"/>
      <c r="D112" s="122"/>
      <c r="E112" s="124"/>
      <c r="F112" s="122"/>
      <c r="G112" s="123"/>
      <c r="H112" s="123"/>
      <c r="I112" s="133"/>
      <c r="J112" s="136"/>
    </row>
    <row r="113" spans="1:10" s="110" customFormat="1" ht="18" customHeight="1" x14ac:dyDescent="0.2">
      <c r="A113" s="141" t="str">
        <f t="shared" si="2"/>
        <v/>
      </c>
      <c r="B113" s="134"/>
      <c r="C113" s="135"/>
      <c r="D113" s="122"/>
      <c r="E113" s="124"/>
      <c r="F113" s="122"/>
      <c r="G113" s="123"/>
      <c r="H113" s="123"/>
      <c r="I113" s="133"/>
      <c r="J113" s="136"/>
    </row>
    <row r="114" spans="1:10" s="110" customFormat="1" ht="18" customHeight="1" x14ac:dyDescent="0.2">
      <c r="A114" s="141" t="str">
        <f t="shared" si="2"/>
        <v/>
      </c>
      <c r="B114" s="134"/>
      <c r="C114" s="135"/>
      <c r="D114" s="122"/>
      <c r="E114" s="124"/>
      <c r="F114" s="122"/>
      <c r="G114" s="123"/>
      <c r="H114" s="123"/>
      <c r="I114" s="133"/>
      <c r="J114" s="136"/>
    </row>
    <row r="115" spans="1:10" s="110" customFormat="1" ht="18" customHeight="1" x14ac:dyDescent="0.2">
      <c r="A115" s="141" t="str">
        <f t="shared" si="2"/>
        <v/>
      </c>
      <c r="B115" s="134"/>
      <c r="C115" s="135"/>
      <c r="D115" s="122"/>
      <c r="E115" s="124"/>
      <c r="F115" s="122"/>
      <c r="G115" s="123"/>
      <c r="H115" s="123"/>
      <c r="I115" s="133"/>
      <c r="J115" s="136"/>
    </row>
    <row r="116" spans="1:10" s="118" customFormat="1" ht="20.100000000000001" customHeight="1" x14ac:dyDescent="0.25">
      <c r="A116" s="113"/>
      <c r="B116" s="114"/>
      <c r="C116" s="115"/>
      <c r="D116" s="116"/>
      <c r="E116" s="116"/>
      <c r="F116" s="116"/>
      <c r="G116" s="515" t="s">
        <v>461</v>
      </c>
      <c r="H116" s="515"/>
      <c r="I116" s="515"/>
      <c r="J116" s="117"/>
    </row>
    <row r="117" spans="1:10" s="118" customFormat="1" ht="20.100000000000001" customHeight="1" x14ac:dyDescent="0.25">
      <c r="A117" s="113"/>
      <c r="B117" s="114"/>
      <c r="C117" s="516" t="s">
        <v>451</v>
      </c>
      <c r="D117" s="516"/>
      <c r="E117" s="516"/>
      <c r="F117" s="116"/>
      <c r="G117" s="517" t="s">
        <v>452</v>
      </c>
      <c r="H117" s="517"/>
      <c r="I117" s="517"/>
      <c r="J117" s="117"/>
    </row>
    <row r="128" spans="1:10" ht="16.5" customHeight="1" x14ac:dyDescent="0.25">
      <c r="A128" s="513" t="s">
        <v>239</v>
      </c>
      <c r="B128" s="513"/>
      <c r="C128" s="513"/>
      <c r="D128" s="513"/>
      <c r="F128" s="514" t="s">
        <v>714</v>
      </c>
      <c r="G128" s="514"/>
      <c r="H128" s="514"/>
      <c r="I128" s="514"/>
    </row>
    <row r="129" spans="1:10" ht="16.5" customHeight="1" x14ac:dyDescent="0.25">
      <c r="A129" s="514" t="s">
        <v>26</v>
      </c>
      <c r="B129" s="514"/>
      <c r="C129" s="514"/>
      <c r="D129" s="514"/>
      <c r="F129" s="514" t="s">
        <v>715</v>
      </c>
      <c r="G129" s="514"/>
      <c r="H129" s="514"/>
      <c r="I129" s="514"/>
    </row>
    <row r="130" spans="1:10" ht="12.75" customHeight="1" x14ac:dyDescent="0.25"/>
    <row r="131" spans="1:10" ht="18.75" customHeight="1" x14ac:dyDescent="0.3">
      <c r="A131" s="512" t="s">
        <v>723</v>
      </c>
      <c r="B131" s="512"/>
      <c r="C131" s="512"/>
      <c r="D131" s="512"/>
      <c r="E131" s="512"/>
      <c r="F131" s="512"/>
      <c r="G131" s="512"/>
      <c r="H131" s="512"/>
      <c r="I131" s="512"/>
    </row>
    <row r="132" spans="1:10" ht="18.75" customHeight="1" x14ac:dyDescent="0.3">
      <c r="A132" s="512" t="s">
        <v>724</v>
      </c>
      <c r="B132" s="512"/>
      <c r="C132" s="512"/>
      <c r="D132" s="512"/>
      <c r="E132" s="512"/>
      <c r="F132" s="512"/>
      <c r="G132" s="512"/>
      <c r="H132" s="512"/>
      <c r="I132" s="512"/>
    </row>
    <row r="134" spans="1:10" s="107" customFormat="1" ht="32.25" customHeight="1" x14ac:dyDescent="0.2">
      <c r="A134" s="121" t="s">
        <v>716</v>
      </c>
      <c r="B134" s="121" t="s">
        <v>770</v>
      </c>
      <c r="C134" s="121" t="s">
        <v>717</v>
      </c>
      <c r="D134" s="121" t="s">
        <v>207</v>
      </c>
      <c r="E134" s="121" t="s">
        <v>718</v>
      </c>
      <c r="F134" s="121" t="s">
        <v>719</v>
      </c>
      <c r="G134" s="121" t="s">
        <v>720</v>
      </c>
      <c r="H134" s="121" t="s">
        <v>721</v>
      </c>
      <c r="I134" s="121" t="s">
        <v>722</v>
      </c>
      <c r="J134" s="121" t="s">
        <v>31</v>
      </c>
    </row>
    <row r="135" spans="1:10" s="110" customFormat="1" ht="18.95" customHeight="1" x14ac:dyDescent="0.2">
      <c r="A135" s="141" t="str">
        <f>IF(B135&lt;&gt;"",1,"")</f>
        <v/>
      </c>
      <c r="B135" s="122"/>
      <c r="C135" s="123"/>
      <c r="D135" s="122"/>
      <c r="E135" s="124"/>
      <c r="F135" s="122"/>
      <c r="G135" s="139"/>
      <c r="H135" s="123"/>
      <c r="I135" s="122"/>
      <c r="J135" s="122"/>
    </row>
    <row r="136" spans="1:10" s="110" customFormat="1" ht="18.95" customHeight="1" x14ac:dyDescent="0.2">
      <c r="A136" s="141" t="str">
        <f>IF(B136&lt;&gt;"",A135+1,"")</f>
        <v/>
      </c>
      <c r="B136" s="122"/>
      <c r="C136" s="123"/>
      <c r="D136" s="122"/>
      <c r="E136" s="124"/>
      <c r="F136" s="122"/>
      <c r="G136" s="139"/>
      <c r="H136" s="123"/>
      <c r="I136" s="122"/>
      <c r="J136" s="122"/>
    </row>
    <row r="137" spans="1:10" s="110" customFormat="1" ht="18.95" customHeight="1" x14ac:dyDescent="0.2">
      <c r="A137" s="141" t="str">
        <f t="shared" ref="A137:A148" si="3">IF(B137&lt;&gt;"",A136+1,"")</f>
        <v/>
      </c>
      <c r="B137" s="122"/>
      <c r="C137" s="123"/>
      <c r="D137" s="122"/>
      <c r="E137" s="124"/>
      <c r="F137" s="122"/>
      <c r="G137" s="139"/>
      <c r="H137" s="123"/>
      <c r="I137" s="122"/>
      <c r="J137" s="122"/>
    </row>
    <row r="138" spans="1:10" s="110" customFormat="1" ht="18.95" customHeight="1" x14ac:dyDescent="0.25">
      <c r="A138" s="141" t="str">
        <f t="shared" si="3"/>
        <v/>
      </c>
      <c r="B138" s="122"/>
      <c r="C138" s="123"/>
      <c r="D138" s="122"/>
      <c r="E138" s="125"/>
      <c r="F138" s="122"/>
      <c r="G138" s="130"/>
      <c r="H138" s="126"/>
      <c r="I138" s="122"/>
      <c r="J138" s="122"/>
    </row>
    <row r="139" spans="1:10" s="110" customFormat="1" ht="18.95" customHeight="1" x14ac:dyDescent="0.25">
      <c r="A139" s="141" t="str">
        <f t="shared" si="3"/>
        <v/>
      </c>
      <c r="B139" s="122"/>
      <c r="C139" s="123"/>
      <c r="D139" s="122"/>
      <c r="E139" s="125"/>
      <c r="F139" s="122"/>
      <c r="G139" s="139"/>
      <c r="H139" s="126"/>
      <c r="I139" s="122"/>
      <c r="J139" s="122"/>
    </row>
    <row r="140" spans="1:10" s="110" customFormat="1" ht="18.95" customHeight="1" x14ac:dyDescent="0.2">
      <c r="A140" s="141" t="str">
        <f t="shared" si="3"/>
        <v/>
      </c>
      <c r="B140" s="122"/>
      <c r="C140" s="123"/>
      <c r="D140" s="122"/>
      <c r="E140" s="124"/>
      <c r="F140" s="122"/>
      <c r="G140" s="139"/>
      <c r="H140" s="123"/>
      <c r="I140" s="122"/>
      <c r="J140" s="122"/>
    </row>
    <row r="141" spans="1:10" s="110" customFormat="1" ht="18.95" customHeight="1" x14ac:dyDescent="0.2">
      <c r="A141" s="141" t="str">
        <f t="shared" si="3"/>
        <v/>
      </c>
      <c r="B141" s="122"/>
      <c r="C141" s="123"/>
      <c r="D141" s="122"/>
      <c r="E141" s="124"/>
      <c r="F141" s="122"/>
      <c r="G141" s="139"/>
      <c r="H141" s="123"/>
      <c r="I141" s="122"/>
      <c r="J141" s="122"/>
    </row>
    <row r="142" spans="1:10" s="110" customFormat="1" ht="18.95" customHeight="1" x14ac:dyDescent="0.2">
      <c r="A142" s="141" t="str">
        <f t="shared" si="3"/>
        <v/>
      </c>
      <c r="B142" s="122"/>
      <c r="C142" s="123"/>
      <c r="D142" s="122"/>
      <c r="E142" s="124"/>
      <c r="F142" s="122"/>
      <c r="G142" s="140"/>
      <c r="H142" s="131"/>
      <c r="I142" s="122"/>
      <c r="J142" s="122"/>
    </row>
    <row r="143" spans="1:10" s="110" customFormat="1" ht="18.95" customHeight="1" x14ac:dyDescent="0.2">
      <c r="A143" s="141" t="str">
        <f t="shared" si="3"/>
        <v/>
      </c>
      <c r="B143" s="122"/>
      <c r="C143" s="123"/>
      <c r="D143" s="122"/>
      <c r="E143" s="124"/>
      <c r="F143" s="122"/>
      <c r="G143" s="139"/>
      <c r="H143" s="123"/>
      <c r="I143" s="122"/>
      <c r="J143" s="122"/>
    </row>
    <row r="144" spans="1:10" s="110" customFormat="1" ht="18.95" customHeight="1" x14ac:dyDescent="0.2">
      <c r="A144" s="141" t="str">
        <f t="shared" si="3"/>
        <v/>
      </c>
      <c r="B144" s="122"/>
      <c r="C144" s="123"/>
      <c r="D144" s="122"/>
      <c r="E144" s="124"/>
      <c r="F144" s="122"/>
      <c r="G144" s="139"/>
      <c r="H144" s="123"/>
      <c r="I144" s="122"/>
      <c r="J144" s="122"/>
    </row>
    <row r="145" spans="1:10" s="110" customFormat="1" ht="18.95" customHeight="1" x14ac:dyDescent="0.2">
      <c r="A145" s="141" t="str">
        <f t="shared" si="3"/>
        <v/>
      </c>
      <c r="B145" s="122"/>
      <c r="C145" s="123"/>
      <c r="D145" s="122"/>
      <c r="E145" s="132"/>
      <c r="F145" s="122"/>
      <c r="G145" s="139"/>
      <c r="H145" s="123"/>
      <c r="I145" s="122"/>
      <c r="J145" s="122"/>
    </row>
    <row r="146" spans="1:10" s="110" customFormat="1" ht="18.95" customHeight="1" x14ac:dyDescent="0.2">
      <c r="A146" s="141" t="str">
        <f t="shared" si="3"/>
        <v/>
      </c>
      <c r="B146" s="122"/>
      <c r="C146" s="123"/>
      <c r="D146" s="122"/>
      <c r="E146" s="132"/>
      <c r="F146" s="122"/>
      <c r="G146" s="139"/>
      <c r="H146" s="123"/>
      <c r="I146" s="122"/>
      <c r="J146" s="122"/>
    </row>
    <row r="147" spans="1:10" s="110" customFormat="1" ht="18.95" customHeight="1" x14ac:dyDescent="0.2">
      <c r="A147" s="141" t="str">
        <f t="shared" si="3"/>
        <v/>
      </c>
      <c r="B147" s="122"/>
      <c r="C147" s="123"/>
      <c r="D147" s="122"/>
      <c r="E147" s="132"/>
      <c r="F147" s="122"/>
      <c r="G147" s="139"/>
      <c r="H147" s="123"/>
      <c r="I147" s="122"/>
      <c r="J147" s="122"/>
    </row>
    <row r="148" spans="1:10" s="110" customFormat="1" ht="18.95" customHeight="1" x14ac:dyDescent="0.2">
      <c r="A148" s="141" t="str">
        <f t="shared" si="3"/>
        <v/>
      </c>
      <c r="B148" s="122"/>
      <c r="C148" s="123"/>
      <c r="D148" s="122"/>
      <c r="E148" s="132"/>
      <c r="F148" s="122"/>
      <c r="G148" s="139"/>
      <c r="H148" s="123"/>
      <c r="I148" s="122"/>
      <c r="J148" s="122"/>
    </row>
    <row r="149" spans="1:10" ht="11.25" customHeight="1" x14ac:dyDescent="0.25"/>
    <row r="150" spans="1:10" s="118" customFormat="1" ht="20.100000000000001" customHeight="1" x14ac:dyDescent="0.25">
      <c r="A150" s="113"/>
      <c r="B150" s="114"/>
      <c r="C150" s="115"/>
      <c r="D150" s="116"/>
      <c r="E150" s="116"/>
      <c r="F150" s="116"/>
      <c r="G150" s="515" t="s">
        <v>461</v>
      </c>
      <c r="H150" s="515"/>
      <c r="I150" s="515"/>
      <c r="J150" s="117"/>
    </row>
    <row r="151" spans="1:10" s="118" customFormat="1" ht="20.100000000000001" customHeight="1" x14ac:dyDescent="0.25">
      <c r="A151" s="113"/>
      <c r="B151" s="114"/>
      <c r="C151" s="516" t="s">
        <v>451</v>
      </c>
      <c r="D151" s="516"/>
      <c r="E151" s="516"/>
      <c r="F151" s="116"/>
      <c r="G151" s="517" t="s">
        <v>452</v>
      </c>
      <c r="H151" s="517"/>
      <c r="I151" s="517"/>
      <c r="J151" s="117"/>
    </row>
  </sheetData>
  <mergeCells count="41">
    <mergeCell ref="G40:I40"/>
    <mergeCell ref="A41:F41"/>
    <mergeCell ref="G41:I41"/>
    <mergeCell ref="A128:D128"/>
    <mergeCell ref="F128:I128"/>
    <mergeCell ref="G94:I94"/>
    <mergeCell ref="C95:E95"/>
    <mergeCell ref="G95:I95"/>
    <mergeCell ref="B42:F42"/>
    <mergeCell ref="B43:F43"/>
    <mergeCell ref="A61:D61"/>
    <mergeCell ref="F61:I61"/>
    <mergeCell ref="A62:D62"/>
    <mergeCell ref="F62:I62"/>
    <mergeCell ref="A64:I64"/>
    <mergeCell ref="A65:I65"/>
    <mergeCell ref="A97:D97"/>
    <mergeCell ref="F97:I97"/>
    <mergeCell ref="A98:D98"/>
    <mergeCell ref="F98:I98"/>
    <mergeCell ref="A100:I100"/>
    <mergeCell ref="A132:I132"/>
    <mergeCell ref="G150:I150"/>
    <mergeCell ref="C151:E151"/>
    <mergeCell ref="G151:I151"/>
    <mergeCell ref="A101:I101"/>
    <mergeCell ref="G116:I116"/>
    <mergeCell ref="C117:E117"/>
    <mergeCell ref="G117:I117"/>
    <mergeCell ref="A129:D129"/>
    <mergeCell ref="F129:I129"/>
    <mergeCell ref="A131:I131"/>
    <mergeCell ref="O7:Q7"/>
    <mergeCell ref="L30:M30"/>
    <mergeCell ref="A4:I4"/>
    <mergeCell ref="A5:I5"/>
    <mergeCell ref="A1:D1"/>
    <mergeCell ref="F1:I1"/>
    <mergeCell ref="A2:D2"/>
    <mergeCell ref="F2:I2"/>
    <mergeCell ref="L7:N7"/>
  </mergeCells>
  <phoneticPr fontId="21" type="noConversion"/>
  <dataValidations count="1">
    <dataValidation type="list" allowBlank="1" showInputMessage="1" showErrorMessage="1" errorTitle="VietSchool" error="Nhập x khi là học sinh nữ." sqref="D116 D94 D150 D40">
      <formula1>"x,X"</formula1>
    </dataValidation>
  </dataValidations>
  <pageMargins left="0.28000000000000003" right="0.28000000000000003" top="0.49" bottom="0.5" header="0.41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47"/>
  <sheetViews>
    <sheetView workbookViewId="0">
      <selection activeCell="L19" sqref="L19"/>
    </sheetView>
  </sheetViews>
  <sheetFormatPr defaultRowHeight="12.75" x14ac:dyDescent="0.2"/>
  <cols>
    <col min="1" max="1" width="4" style="296" customWidth="1"/>
    <col min="2" max="2" width="27" style="296" customWidth="1"/>
    <col min="3" max="3" width="4.140625" style="296" customWidth="1"/>
    <col min="4" max="4" width="4.42578125" style="296" customWidth="1"/>
    <col min="5" max="5" width="10.5703125" style="296" customWidth="1"/>
    <col min="6" max="6" width="6.28515625" style="296" customWidth="1"/>
    <col min="7" max="7" width="19.5703125" style="297" customWidth="1"/>
    <col min="8" max="8" width="23.140625" style="296" customWidth="1"/>
    <col min="9" max="16384" width="9.140625" style="296"/>
  </cols>
  <sheetData>
    <row r="1" spans="1:14" ht="16.5" x14ac:dyDescent="0.25">
      <c r="A1" s="525" t="s">
        <v>239</v>
      </c>
      <c r="B1" s="525"/>
      <c r="C1" s="525"/>
      <c r="D1" s="321"/>
      <c r="E1" s="526" t="s">
        <v>695</v>
      </c>
      <c r="F1" s="526"/>
      <c r="G1" s="526"/>
      <c r="H1" s="526"/>
    </row>
    <row r="2" spans="1:14" ht="16.5" x14ac:dyDescent="0.25">
      <c r="A2" s="523" t="s">
        <v>26</v>
      </c>
      <c r="B2" s="523"/>
      <c r="C2" s="523"/>
      <c r="D2" s="300"/>
      <c r="E2" s="523" t="s">
        <v>27</v>
      </c>
      <c r="F2" s="523"/>
      <c r="G2" s="523"/>
      <c r="H2" s="523"/>
    </row>
    <row r="4" spans="1:14" ht="18.75" x14ac:dyDescent="0.2">
      <c r="A4" s="524" t="s">
        <v>696</v>
      </c>
      <c r="B4" s="524"/>
      <c r="C4" s="524"/>
      <c r="D4" s="524"/>
      <c r="E4" s="524"/>
      <c r="F4" s="524"/>
      <c r="G4" s="524"/>
      <c r="H4" s="524"/>
    </row>
    <row r="5" spans="1:14" ht="15.75" customHeight="1" x14ac:dyDescent="0.2">
      <c r="A5" s="524" t="s">
        <v>1433</v>
      </c>
      <c r="B5" s="524"/>
      <c r="C5" s="524"/>
      <c r="D5" s="524"/>
      <c r="E5" s="524"/>
      <c r="F5" s="524"/>
      <c r="G5" s="524"/>
      <c r="H5" s="524"/>
    </row>
    <row r="6" spans="1:14" ht="16.5" customHeight="1" thickBot="1" x14ac:dyDescent="0.25">
      <c r="A6" s="319"/>
      <c r="B6" s="319"/>
      <c r="C6" s="319"/>
      <c r="D6" s="319"/>
      <c r="E6" s="319"/>
      <c r="F6" s="319"/>
      <c r="G6" s="320"/>
      <c r="H6" s="319"/>
      <c r="J6" s="318" t="s">
        <v>372</v>
      </c>
      <c r="K6" s="318" t="s">
        <v>373</v>
      </c>
      <c r="L6" s="318" t="s">
        <v>374</v>
      </c>
      <c r="M6" s="318" t="s">
        <v>375</v>
      </c>
    </row>
    <row r="7" spans="1:14" s="305" customFormat="1" ht="20.100000000000001" customHeight="1" thickBot="1" x14ac:dyDescent="0.3">
      <c r="A7" s="317" t="s">
        <v>1430</v>
      </c>
      <c r="B7" s="315" t="s">
        <v>717</v>
      </c>
      <c r="C7" s="315" t="s">
        <v>207</v>
      </c>
      <c r="D7" s="315" t="s">
        <v>917</v>
      </c>
      <c r="E7" s="316" t="s">
        <v>30</v>
      </c>
      <c r="F7" s="315" t="s">
        <v>770</v>
      </c>
      <c r="G7" s="314" t="s">
        <v>1582</v>
      </c>
      <c r="H7" s="313" t="s">
        <v>694</v>
      </c>
      <c r="J7" s="312">
        <f>COUNTIF(F7:F36,"6A")+COUNTIF(F7:F36,"6B")+COUNTIF(F7:F36,"6C")+COUNTIF(F7:F36,"6D")+COUNTIF(F7:F36,"6E")</f>
        <v>9</v>
      </c>
      <c r="K7" s="312">
        <f>COUNTIF(F7:F36,"7A")+COUNTIF(F7:F36,"7B")+COUNTIF(F7:F36,"7C")+COUNTIF(F7:F36,"7D")+COUNTIF(F7:F36,"7E")</f>
        <v>8</v>
      </c>
      <c r="L7" s="312">
        <f>COUNTIF(F7:F36,"8A")+COUNTIF(F7:F36,"8B")+COUNTIF(F7:F36,"8C")+COUNTIF(F7:F36,"8D")</f>
        <v>5</v>
      </c>
      <c r="M7" s="312">
        <f>COUNTIF(F7:F36,"9A")+COUNTIF(F7:F36,"9B")+COUNTIF(F7:F36,"9C")+COUNTIF(F7:F36,"9D")</f>
        <v>7</v>
      </c>
      <c r="N7" s="312">
        <f>J7+K7+L7+M7</f>
        <v>29</v>
      </c>
    </row>
    <row r="8" spans="1:14" s="305" customFormat="1" ht="20.100000000000001" customHeight="1" x14ac:dyDescent="0.25">
      <c r="A8" s="307" t="s">
        <v>710</v>
      </c>
      <c r="B8" s="210" t="s">
        <v>1617</v>
      </c>
      <c r="C8" s="216"/>
      <c r="D8" s="216"/>
      <c r="E8" s="212">
        <v>2007</v>
      </c>
      <c r="F8" s="211" t="s">
        <v>208</v>
      </c>
      <c r="G8" s="326" t="s">
        <v>1804</v>
      </c>
      <c r="H8" s="306" t="s">
        <v>2393</v>
      </c>
      <c r="J8" s="311"/>
      <c r="K8" s="311"/>
      <c r="L8" s="311"/>
      <c r="M8" s="311"/>
      <c r="N8" s="311"/>
    </row>
    <row r="9" spans="1:14" s="305" customFormat="1" ht="20.100000000000001" customHeight="1" x14ac:dyDescent="0.25">
      <c r="A9" s="309" t="s">
        <v>712</v>
      </c>
      <c r="B9" s="213" t="s">
        <v>1620</v>
      </c>
      <c r="C9" s="310" t="s">
        <v>774</v>
      </c>
      <c r="D9" s="310"/>
      <c r="E9" s="215">
        <v>2008</v>
      </c>
      <c r="F9" s="214" t="s">
        <v>208</v>
      </c>
      <c r="G9" s="327" t="s">
        <v>1049</v>
      </c>
      <c r="H9" s="308" t="s">
        <v>2394</v>
      </c>
      <c r="J9" s="299" t="s">
        <v>1576</v>
      </c>
      <c r="K9" s="298"/>
    </row>
    <row r="10" spans="1:14" s="305" customFormat="1" ht="20.100000000000001" customHeight="1" x14ac:dyDescent="0.25">
      <c r="A10" s="309" t="s">
        <v>726</v>
      </c>
      <c r="B10" s="213" t="s">
        <v>1682</v>
      </c>
      <c r="C10" s="214" t="s">
        <v>774</v>
      </c>
      <c r="D10" s="214"/>
      <c r="E10" s="215">
        <v>2008</v>
      </c>
      <c r="F10" s="214" t="s">
        <v>210</v>
      </c>
      <c r="G10" s="327" t="s">
        <v>1870</v>
      </c>
      <c r="H10" s="308" t="s">
        <v>904</v>
      </c>
      <c r="J10" s="298"/>
      <c r="K10" s="298" t="s">
        <v>1575</v>
      </c>
    </row>
    <row r="11" spans="1:14" s="305" customFormat="1" ht="20.100000000000001" customHeight="1" x14ac:dyDescent="0.25">
      <c r="A11" s="309" t="s">
        <v>728</v>
      </c>
      <c r="B11" s="213" t="s">
        <v>1691</v>
      </c>
      <c r="C11" s="214"/>
      <c r="D11" s="214"/>
      <c r="E11" s="215">
        <v>2008</v>
      </c>
      <c r="F11" s="214" t="s">
        <v>210</v>
      </c>
      <c r="G11" s="327" t="s">
        <v>2395</v>
      </c>
      <c r="H11" s="308" t="s">
        <v>692</v>
      </c>
      <c r="J11" s="298"/>
      <c r="K11" s="298" t="s">
        <v>1574</v>
      </c>
    </row>
    <row r="12" spans="1:14" s="305" customFormat="1" ht="20.100000000000001" customHeight="1" x14ac:dyDescent="0.25">
      <c r="A12" s="309" t="s">
        <v>730</v>
      </c>
      <c r="B12" s="213" t="s">
        <v>1706</v>
      </c>
      <c r="C12" s="214" t="s">
        <v>774</v>
      </c>
      <c r="D12" s="214"/>
      <c r="E12" s="215">
        <v>2008</v>
      </c>
      <c r="F12" s="214" t="s">
        <v>210</v>
      </c>
      <c r="G12" s="327" t="s">
        <v>2396</v>
      </c>
      <c r="H12" s="308" t="s">
        <v>707</v>
      </c>
      <c r="J12" s="298"/>
      <c r="K12" s="298" t="s">
        <v>1573</v>
      </c>
    </row>
    <row r="13" spans="1:14" s="305" customFormat="1" ht="20.100000000000001" customHeight="1" x14ac:dyDescent="0.25">
      <c r="A13" s="309" t="s">
        <v>732</v>
      </c>
      <c r="B13" s="213" t="s">
        <v>1728</v>
      </c>
      <c r="C13" s="214"/>
      <c r="D13" s="214"/>
      <c r="E13" s="215">
        <v>2008</v>
      </c>
      <c r="F13" s="214" t="s">
        <v>210</v>
      </c>
      <c r="G13" s="327" t="s">
        <v>364</v>
      </c>
      <c r="H13" s="308" t="s">
        <v>691</v>
      </c>
    </row>
    <row r="14" spans="1:14" s="305" customFormat="1" ht="20.100000000000001" customHeight="1" x14ac:dyDescent="0.25">
      <c r="A14" s="309" t="s">
        <v>734</v>
      </c>
      <c r="B14" s="213" t="s">
        <v>1759</v>
      </c>
      <c r="C14" s="214" t="s">
        <v>774</v>
      </c>
      <c r="D14" s="214"/>
      <c r="E14" s="215">
        <v>2008</v>
      </c>
      <c r="F14" s="214" t="s">
        <v>211</v>
      </c>
      <c r="G14" s="327" t="s">
        <v>1950</v>
      </c>
      <c r="H14" s="308" t="s">
        <v>691</v>
      </c>
    </row>
    <row r="15" spans="1:14" s="305" customFormat="1" ht="20.100000000000001" customHeight="1" x14ac:dyDescent="0.25">
      <c r="A15" s="309" t="s">
        <v>735</v>
      </c>
      <c r="B15" s="213" t="s">
        <v>1757</v>
      </c>
      <c r="C15" s="214" t="s">
        <v>774</v>
      </c>
      <c r="D15" s="214"/>
      <c r="E15" s="215">
        <v>2008</v>
      </c>
      <c r="F15" s="214" t="s">
        <v>211</v>
      </c>
      <c r="G15" s="327" t="s">
        <v>1947</v>
      </c>
      <c r="H15" s="308" t="s">
        <v>904</v>
      </c>
    </row>
    <row r="16" spans="1:14" s="305" customFormat="1" ht="20.100000000000001" customHeight="1" x14ac:dyDescent="0.25">
      <c r="A16" s="309" t="s">
        <v>737</v>
      </c>
      <c r="B16" s="213" t="s">
        <v>1758</v>
      </c>
      <c r="C16" s="217"/>
      <c r="D16" s="217"/>
      <c r="E16" s="215">
        <v>2008</v>
      </c>
      <c r="F16" s="214" t="s">
        <v>211</v>
      </c>
      <c r="G16" s="327" t="s">
        <v>1934</v>
      </c>
      <c r="H16" s="308" t="s">
        <v>691</v>
      </c>
    </row>
    <row r="17" spans="1:8" s="305" customFormat="1" ht="20.100000000000001" customHeight="1" x14ac:dyDescent="0.25">
      <c r="A17" s="309" t="s">
        <v>2</v>
      </c>
      <c r="B17" s="213" t="s">
        <v>1048</v>
      </c>
      <c r="C17" s="310"/>
      <c r="D17" s="310"/>
      <c r="E17" s="215"/>
      <c r="F17" s="214" t="s">
        <v>213</v>
      </c>
      <c r="G17" s="327" t="s">
        <v>798</v>
      </c>
      <c r="H17" s="308" t="s">
        <v>1581</v>
      </c>
    </row>
    <row r="18" spans="1:8" s="305" customFormat="1" ht="20.100000000000001" customHeight="1" x14ac:dyDescent="0.25">
      <c r="A18" s="309" t="s">
        <v>3</v>
      </c>
      <c r="B18" s="213" t="s">
        <v>2315</v>
      </c>
      <c r="C18" s="214" t="s">
        <v>774</v>
      </c>
      <c r="D18" s="214" t="s">
        <v>774</v>
      </c>
      <c r="E18" s="215"/>
      <c r="F18" s="214" t="s">
        <v>214</v>
      </c>
      <c r="G18" s="327" t="s">
        <v>1121</v>
      </c>
      <c r="H18" s="308" t="s">
        <v>904</v>
      </c>
    </row>
    <row r="19" spans="1:8" s="305" customFormat="1" ht="20.100000000000001" customHeight="1" x14ac:dyDescent="0.25">
      <c r="A19" s="309" t="s">
        <v>11</v>
      </c>
      <c r="B19" s="213" t="s">
        <v>2317</v>
      </c>
      <c r="C19" s="214"/>
      <c r="D19" s="214"/>
      <c r="E19" s="215"/>
      <c r="F19" s="214" t="s">
        <v>214</v>
      </c>
      <c r="G19" s="327" t="s">
        <v>1132</v>
      </c>
      <c r="H19" s="308" t="s">
        <v>904</v>
      </c>
    </row>
    <row r="20" spans="1:8" s="305" customFormat="1" ht="20.100000000000001" customHeight="1" x14ac:dyDescent="0.25">
      <c r="A20" s="309" t="s">
        <v>24</v>
      </c>
      <c r="B20" s="213" t="s">
        <v>2322</v>
      </c>
      <c r="C20" s="214" t="s">
        <v>774</v>
      </c>
      <c r="D20" s="214"/>
      <c r="E20" s="215"/>
      <c r="F20" s="214" t="s">
        <v>214</v>
      </c>
      <c r="G20" s="327" t="s">
        <v>355</v>
      </c>
      <c r="H20" s="308" t="s">
        <v>1578</v>
      </c>
    </row>
    <row r="21" spans="1:8" s="305" customFormat="1" ht="20.100000000000001" customHeight="1" x14ac:dyDescent="0.25">
      <c r="A21" s="309" t="s">
        <v>17</v>
      </c>
      <c r="B21" s="213" t="s">
        <v>1580</v>
      </c>
      <c r="C21" s="214" t="s">
        <v>774</v>
      </c>
      <c r="D21" s="214"/>
      <c r="E21" s="215"/>
      <c r="F21" s="214" t="s">
        <v>214</v>
      </c>
      <c r="G21" s="327" t="s">
        <v>1114</v>
      </c>
      <c r="H21" s="308" t="s">
        <v>1578</v>
      </c>
    </row>
    <row r="22" spans="1:8" s="305" customFormat="1" ht="20.100000000000001" customHeight="1" x14ac:dyDescent="0.25">
      <c r="A22" s="309" t="s">
        <v>21</v>
      </c>
      <c r="B22" s="213" t="s">
        <v>1160</v>
      </c>
      <c r="C22" s="217"/>
      <c r="D22" s="217"/>
      <c r="E22" s="215">
        <v>2006</v>
      </c>
      <c r="F22" s="214" t="s">
        <v>215</v>
      </c>
      <c r="G22" s="327" t="s">
        <v>1161</v>
      </c>
      <c r="H22" s="308" t="s">
        <v>1583</v>
      </c>
    </row>
    <row r="23" spans="1:8" s="305" customFormat="1" ht="20.100000000000001" customHeight="1" x14ac:dyDescent="0.25">
      <c r="A23" s="309" t="s">
        <v>743</v>
      </c>
      <c r="B23" s="213" t="s">
        <v>1579</v>
      </c>
      <c r="C23" s="214"/>
      <c r="D23" s="214"/>
      <c r="E23" s="215">
        <v>2007</v>
      </c>
      <c r="F23" s="214" t="s">
        <v>216</v>
      </c>
      <c r="G23" s="327" t="s">
        <v>1317</v>
      </c>
      <c r="H23" s="308" t="s">
        <v>2397</v>
      </c>
    </row>
    <row r="24" spans="1:8" s="305" customFormat="1" ht="20.100000000000001" customHeight="1" x14ac:dyDescent="0.25">
      <c r="A24" s="309" t="s">
        <v>7</v>
      </c>
      <c r="B24" s="213" t="s">
        <v>1053</v>
      </c>
      <c r="C24" s="214" t="s">
        <v>774</v>
      </c>
      <c r="D24" s="214"/>
      <c r="E24" s="215">
        <v>2006</v>
      </c>
      <c r="F24" s="214" t="s">
        <v>216</v>
      </c>
      <c r="G24" s="327" t="s">
        <v>1319</v>
      </c>
      <c r="H24" s="308" t="s">
        <v>2397</v>
      </c>
    </row>
    <row r="25" spans="1:8" s="305" customFormat="1" ht="20.100000000000001" customHeight="1" x14ac:dyDescent="0.25">
      <c r="A25" s="309" t="s">
        <v>744</v>
      </c>
      <c r="B25" s="213" t="s">
        <v>478</v>
      </c>
      <c r="C25" s="214"/>
      <c r="D25" s="214" t="s">
        <v>774</v>
      </c>
      <c r="E25" s="215">
        <v>2005</v>
      </c>
      <c r="F25" s="214" t="s">
        <v>217</v>
      </c>
      <c r="G25" s="327" t="s">
        <v>311</v>
      </c>
      <c r="H25" s="308" t="s">
        <v>707</v>
      </c>
    </row>
    <row r="26" spans="1:8" s="305" customFormat="1" ht="20.100000000000001" customHeight="1" x14ac:dyDescent="0.25">
      <c r="A26" s="309" t="s">
        <v>19</v>
      </c>
      <c r="B26" s="213" t="s">
        <v>424</v>
      </c>
      <c r="C26" s="214" t="s">
        <v>774</v>
      </c>
      <c r="D26" s="214"/>
      <c r="E26" s="215">
        <v>2006</v>
      </c>
      <c r="F26" s="214" t="s">
        <v>217</v>
      </c>
      <c r="G26" s="327" t="s">
        <v>425</v>
      </c>
      <c r="H26" s="308" t="s">
        <v>707</v>
      </c>
    </row>
    <row r="27" spans="1:8" s="305" customFormat="1" ht="20.100000000000001" customHeight="1" x14ac:dyDescent="0.25">
      <c r="A27" s="309" t="s">
        <v>12</v>
      </c>
      <c r="B27" s="213" t="s">
        <v>510</v>
      </c>
      <c r="C27" s="214" t="s">
        <v>774</v>
      </c>
      <c r="D27" s="214"/>
      <c r="E27" s="215">
        <v>2006</v>
      </c>
      <c r="F27" s="214" t="s">
        <v>217</v>
      </c>
      <c r="G27" s="327" t="s">
        <v>296</v>
      </c>
      <c r="H27" s="308" t="s">
        <v>707</v>
      </c>
    </row>
    <row r="28" spans="1:8" s="305" customFormat="1" ht="20.100000000000001" customHeight="1" x14ac:dyDescent="0.25">
      <c r="A28" s="309" t="s">
        <v>745</v>
      </c>
      <c r="B28" s="213" t="s">
        <v>599</v>
      </c>
      <c r="C28" s="214" t="s">
        <v>774</v>
      </c>
      <c r="D28" s="214"/>
      <c r="E28" s="215">
        <v>2006</v>
      </c>
      <c r="F28" s="214" t="s">
        <v>218</v>
      </c>
      <c r="G28" s="327" t="s">
        <v>2398</v>
      </c>
      <c r="H28" s="308" t="s">
        <v>691</v>
      </c>
    </row>
    <row r="29" spans="1:8" s="305" customFormat="1" ht="20.100000000000001" customHeight="1" x14ac:dyDescent="0.25">
      <c r="A29" s="309" t="s">
        <v>16</v>
      </c>
      <c r="B29" s="213" t="s">
        <v>656</v>
      </c>
      <c r="C29" s="214" t="s">
        <v>774</v>
      </c>
      <c r="D29" s="214"/>
      <c r="E29" s="215">
        <v>2006</v>
      </c>
      <c r="F29" s="214" t="s">
        <v>219</v>
      </c>
      <c r="G29" s="327" t="s">
        <v>835</v>
      </c>
      <c r="H29" s="308" t="s">
        <v>2393</v>
      </c>
    </row>
    <row r="30" spans="1:8" s="305" customFormat="1" ht="20.100000000000001" customHeight="1" x14ac:dyDescent="0.25">
      <c r="A30" s="309" t="s">
        <v>746</v>
      </c>
      <c r="B30" s="213" t="s">
        <v>294</v>
      </c>
      <c r="C30" s="214"/>
      <c r="D30" s="214"/>
      <c r="E30" s="215">
        <v>2004</v>
      </c>
      <c r="F30" s="214" t="s">
        <v>221</v>
      </c>
      <c r="G30" s="327" t="s">
        <v>296</v>
      </c>
      <c r="H30" s="308" t="s">
        <v>2399</v>
      </c>
    </row>
    <row r="31" spans="1:8" s="305" customFormat="1" ht="20.100000000000001" customHeight="1" x14ac:dyDescent="0.25">
      <c r="A31" s="309" t="s">
        <v>4</v>
      </c>
      <c r="B31" s="213" t="s">
        <v>146</v>
      </c>
      <c r="C31" s="214"/>
      <c r="D31" s="214"/>
      <c r="E31" s="215">
        <v>2005</v>
      </c>
      <c r="F31" s="214" t="s">
        <v>222</v>
      </c>
      <c r="G31" s="327" t="s">
        <v>2400</v>
      </c>
      <c r="H31" s="308" t="s">
        <v>2401</v>
      </c>
    </row>
    <row r="32" spans="1:8" s="305" customFormat="1" ht="20.100000000000001" customHeight="1" x14ac:dyDescent="0.25">
      <c r="A32" s="309" t="s">
        <v>15</v>
      </c>
      <c r="B32" s="213" t="s">
        <v>158</v>
      </c>
      <c r="C32" s="214"/>
      <c r="D32" s="214"/>
      <c r="E32" s="215">
        <v>2005</v>
      </c>
      <c r="F32" s="214" t="s">
        <v>222</v>
      </c>
      <c r="G32" s="327" t="s">
        <v>159</v>
      </c>
      <c r="H32" s="308" t="s">
        <v>2393</v>
      </c>
    </row>
    <row r="33" spans="1:14" s="305" customFormat="1" ht="20.100000000000001" customHeight="1" x14ac:dyDescent="0.25">
      <c r="A33" s="309" t="s">
        <v>20</v>
      </c>
      <c r="B33" s="213" t="s">
        <v>200</v>
      </c>
      <c r="C33" s="214"/>
      <c r="D33" s="214"/>
      <c r="E33" s="215">
        <v>2005</v>
      </c>
      <c r="F33" s="214" t="s">
        <v>223</v>
      </c>
      <c r="G33" s="327" t="s">
        <v>780</v>
      </c>
      <c r="H33" s="308" t="s">
        <v>2402</v>
      </c>
    </row>
    <row r="34" spans="1:14" s="305" customFormat="1" ht="20.100000000000001" customHeight="1" x14ac:dyDescent="0.25">
      <c r="A34" s="309" t="s">
        <v>5</v>
      </c>
      <c r="B34" s="213" t="s">
        <v>349</v>
      </c>
      <c r="C34" s="214" t="s">
        <v>774</v>
      </c>
      <c r="D34" s="214"/>
      <c r="E34" s="215">
        <v>2005</v>
      </c>
      <c r="F34" s="214" t="s">
        <v>223</v>
      </c>
      <c r="G34" s="327" t="s">
        <v>176</v>
      </c>
      <c r="H34" s="308" t="s">
        <v>1578</v>
      </c>
    </row>
    <row r="35" spans="1:14" s="305" customFormat="1" ht="20.100000000000001" customHeight="1" x14ac:dyDescent="0.25">
      <c r="A35" s="309" t="s">
        <v>747</v>
      </c>
      <c r="B35" s="213" t="s">
        <v>354</v>
      </c>
      <c r="C35" s="214" t="s">
        <v>774</v>
      </c>
      <c r="D35" s="214"/>
      <c r="E35" s="215">
        <v>2005</v>
      </c>
      <c r="F35" s="214" t="s">
        <v>223</v>
      </c>
      <c r="G35" s="327" t="s">
        <v>355</v>
      </c>
      <c r="H35" s="308" t="s">
        <v>1578</v>
      </c>
    </row>
    <row r="36" spans="1:14" s="305" customFormat="1" ht="20.100000000000001" customHeight="1" thickBot="1" x14ac:dyDescent="0.3">
      <c r="A36" s="322" t="s">
        <v>748</v>
      </c>
      <c r="B36" s="218" t="s">
        <v>363</v>
      </c>
      <c r="C36" s="219" t="s">
        <v>774</v>
      </c>
      <c r="D36" s="219"/>
      <c r="E36" s="220">
        <v>2005</v>
      </c>
      <c r="F36" s="219" t="s">
        <v>223</v>
      </c>
      <c r="G36" s="328" t="s">
        <v>364</v>
      </c>
      <c r="H36" s="221" t="s">
        <v>2402</v>
      </c>
    </row>
    <row r="38" spans="1:14" ht="18.75" customHeight="1" x14ac:dyDescent="0.25">
      <c r="C38" s="304">
        <f>COUNTIF(C7:C36,"x")</f>
        <v>16</v>
      </c>
      <c r="D38" s="304">
        <f>COUNTIF(D7:D36,"x")</f>
        <v>2</v>
      </c>
      <c r="E38" s="522" t="s">
        <v>1577</v>
      </c>
      <c r="F38" s="522"/>
      <c r="G38" s="522"/>
      <c r="H38" s="522"/>
    </row>
    <row r="39" spans="1:14" ht="18.75" customHeight="1" x14ac:dyDescent="0.25">
      <c r="B39" s="303" t="s">
        <v>922</v>
      </c>
      <c r="C39" s="520">
        <f>COUNTIF(F7:F36,"6A")+COUNTIF(F7:F36,"6B")+COUNTIF(F7:F36,"6C")+COUNTIF(F7:F36,"6D")+COUNTIF(F7:F36,"6E")</f>
        <v>9</v>
      </c>
      <c r="D39" s="520"/>
      <c r="E39" s="523" t="s">
        <v>452</v>
      </c>
      <c r="F39" s="523"/>
      <c r="G39" s="523"/>
      <c r="H39" s="523"/>
    </row>
    <row r="40" spans="1:14" ht="18.75" customHeight="1" x14ac:dyDescent="0.25">
      <c r="B40" s="303" t="s">
        <v>923</v>
      </c>
      <c r="C40" s="520">
        <f>COUNTIF(F7:F36,"7A")+COUNTIF(F7:F36,"7B")+COUNTIF(F7:F36,"7C")+COUNTIF(F7:F36,"7D")+COUNTIF(F7:F36,"7E")</f>
        <v>8</v>
      </c>
      <c r="D40" s="520"/>
      <c r="E40" s="300"/>
      <c r="F40" s="300"/>
      <c r="G40" s="329"/>
      <c r="H40" s="330"/>
      <c r="I40" s="331"/>
      <c r="J40" s="331"/>
      <c r="K40" s="332"/>
      <c r="L40" s="331"/>
      <c r="M40" s="333"/>
      <c r="N40" s="334"/>
    </row>
    <row r="41" spans="1:14" ht="18.75" customHeight="1" x14ac:dyDescent="0.25">
      <c r="B41" s="303" t="s">
        <v>924</v>
      </c>
      <c r="C41" s="520">
        <f>COUNTIF(F7:F36,"8A")+COUNTIF(F7:F36,"8B")+COUNTIF(F7:F36,"8C")+COUNTIF(F7:F36,"8D")</f>
        <v>5</v>
      </c>
      <c r="D41" s="520"/>
      <c r="E41" s="300"/>
      <c r="F41" s="300"/>
      <c r="G41" s="301"/>
      <c r="H41" s="300"/>
    </row>
    <row r="42" spans="1:14" ht="18.75" customHeight="1" x14ac:dyDescent="0.25">
      <c r="B42" s="303" t="s">
        <v>925</v>
      </c>
      <c r="C42" s="520">
        <f>COUNTIF(F7:F36,"9A")+COUNTIF(F7:F36,"9B")+COUNTIF(F7:F36,"9C")+COUNTIF(F7:F36,"9D")</f>
        <v>7</v>
      </c>
      <c r="D42" s="520"/>
      <c r="E42" s="300"/>
      <c r="F42" s="300"/>
      <c r="G42" s="301"/>
      <c r="H42" s="300"/>
    </row>
    <row r="43" spans="1:14" ht="18.75" customHeight="1" x14ac:dyDescent="0.25">
      <c r="B43" s="302" t="s">
        <v>926</v>
      </c>
      <c r="C43" s="521">
        <f>C42+C41+C40+C39</f>
        <v>29</v>
      </c>
      <c r="D43" s="521"/>
      <c r="E43" s="300"/>
      <c r="F43" s="300"/>
      <c r="G43" s="301"/>
      <c r="H43" s="300"/>
    </row>
    <row r="44" spans="1:14" ht="15.75" x14ac:dyDescent="0.25">
      <c r="A44" s="299" t="s">
        <v>1576</v>
      </c>
      <c r="B44" s="298"/>
    </row>
    <row r="45" spans="1:14" ht="15.75" x14ac:dyDescent="0.25">
      <c r="A45" s="298"/>
      <c r="B45" s="298" t="s">
        <v>1575</v>
      </c>
    </row>
    <row r="46" spans="1:14" ht="15.75" x14ac:dyDescent="0.25">
      <c r="A46" s="298"/>
      <c r="B46" s="298" t="s">
        <v>1574</v>
      </c>
    </row>
    <row r="47" spans="1:14" ht="15.75" x14ac:dyDescent="0.25">
      <c r="A47" s="298"/>
      <c r="B47" s="298" t="s">
        <v>1573</v>
      </c>
    </row>
  </sheetData>
  <mergeCells count="13">
    <mergeCell ref="A5:H5"/>
    <mergeCell ref="A1:C1"/>
    <mergeCell ref="E1:H1"/>
    <mergeCell ref="A2:C2"/>
    <mergeCell ref="E2:H2"/>
    <mergeCell ref="A4:H4"/>
    <mergeCell ref="C40:D40"/>
    <mergeCell ref="C41:D41"/>
    <mergeCell ref="C42:D42"/>
    <mergeCell ref="C43:D43"/>
    <mergeCell ref="E38:H38"/>
    <mergeCell ref="E39:H39"/>
    <mergeCell ref="C39:D39"/>
  </mergeCells>
  <pageMargins left="0.44" right="0.2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Thi HK2</vt:lpstr>
      <vt:lpstr>Thi HK1</vt:lpstr>
      <vt:lpstr>Thong tin HS_In</vt:lpstr>
      <vt:lpstr>DSHS_GVCN</vt:lpstr>
      <vt:lpstr>HocSinh-SMAS</vt:lpstr>
      <vt:lpstr>Sỉ số - Dan tộc</vt:lpstr>
      <vt:lpstr>HSG_nhan tiền</vt:lpstr>
      <vt:lpstr>Bỏ học</vt:lpstr>
      <vt:lpstr>HS ngheo</vt:lpstr>
      <vt:lpstr>HS can ngheo</vt:lpstr>
      <vt:lpstr>K6-Đăng bộ</vt:lpstr>
      <vt:lpstr>'K6-Đăng bộ'!Print_Titles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Tin Hoc Huy Long</cp:lastModifiedBy>
  <cp:lastPrinted>2020-09-28T05:24:43Z</cp:lastPrinted>
  <dcterms:created xsi:type="dcterms:W3CDTF">2015-09-11T03:19:44Z</dcterms:created>
  <dcterms:modified xsi:type="dcterms:W3CDTF">2020-09-28T06:58:22Z</dcterms:modified>
</cp:coreProperties>
</file>